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 activeTab="2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  <sheet name="Plan3" sheetId="13" r:id="rId6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F167"/>
  <c r="F163"/>
  <c r="F162"/>
  <c r="F160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3"/>
  <c r="F203"/>
  <c r="E202"/>
  <c r="F202"/>
  <c r="E201"/>
  <c r="F201"/>
  <c r="E200"/>
  <c r="F200"/>
  <c r="E199"/>
  <c r="F199"/>
  <c r="E198"/>
  <c r="F198"/>
  <c r="E197"/>
  <c r="F197"/>
  <c r="E195"/>
  <c r="F195"/>
  <c r="E191"/>
  <c r="F191"/>
  <c r="E190"/>
  <c r="F190"/>
  <c r="E189"/>
  <c r="F189"/>
  <c r="E188"/>
  <c r="F188"/>
  <c r="E186"/>
  <c r="F186"/>
  <c r="E185"/>
  <c r="F185"/>
  <c r="E184"/>
  <c r="F184"/>
  <c r="E183"/>
  <c r="F183"/>
  <c r="E179"/>
  <c r="F179"/>
  <c r="E178"/>
  <c r="F178"/>
  <c r="E176"/>
  <c r="F176"/>
  <c r="E175"/>
  <c r="F175"/>
  <c r="E174"/>
  <c r="F174"/>
  <c r="E173"/>
  <c r="F173"/>
  <c r="E172"/>
  <c r="F172"/>
  <c r="E171"/>
  <c r="F171"/>
  <c r="E167"/>
  <c r="G167" s="1"/>
  <c r="G166"/>
  <c r="G165"/>
  <c r="G164"/>
  <c r="E163"/>
  <c r="G163" s="1"/>
  <c r="E162"/>
  <c r="G162" s="1"/>
  <c r="G161"/>
  <c r="E160"/>
  <c r="G160" s="1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F119"/>
  <c r="F253"/>
  <c r="E119"/>
  <c r="G119"/>
  <c r="F118"/>
  <c r="E118"/>
  <c r="G118"/>
  <c r="F117"/>
  <c r="E117"/>
  <c r="G117"/>
  <c r="F116"/>
  <c r="E116"/>
  <c r="G116"/>
  <c r="F115"/>
  <c r="F250" s="1"/>
  <c r="E115"/>
  <c r="G115"/>
  <c r="F114"/>
  <c r="F252" s="1"/>
  <c r="E114"/>
  <c r="G114" s="1"/>
  <c r="F113"/>
  <c r="F249" s="1"/>
  <c r="F247"/>
  <c r="E113"/>
  <c r="G113"/>
  <c r="F112"/>
  <c r="F251" s="1"/>
  <c r="F246"/>
  <c r="E112"/>
  <c r="G112"/>
  <c r="F111"/>
  <c r="F248" s="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E249"/>
  <c r="E250"/>
  <c r="E251"/>
  <c r="E252"/>
  <c r="E253"/>
  <c r="G253" s="1"/>
  <c r="G252" l="1"/>
  <c r="G251"/>
  <c r="G250"/>
  <c r="G249"/>
  <c r="G248"/>
  <c r="G23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<sst xmlns="http://schemas.openxmlformats.org/spreadsheetml/2006/main" count="357" uniqueCount="94">
  <si>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</si>
  <si>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</si>
  <si>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</si>
  <si>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</si>
  <si>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</si>
  <si>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</si>
  <si>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</si>
  <si>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</si>
  <si>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</si>
  <si>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</si>
  <si>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</si>
  <si>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</si>
  <si>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</si>
  <si>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</si>
  <si>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</si>
  <si>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</si>
  <si>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</si>
  <si>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</si>
  <si>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</si>
  <si>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</si>
  <si>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</si>
  <si>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</si>
  <si>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</si>
  <si>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</si>
  <si>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</si>
  <si>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</si>
  <si>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</si>
  <si>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</si>
  <si>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</si>
  <si>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</si>
  <si>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</si>
  <si>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</si>
  <si>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</si>
  <si>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</si>
  <si>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</si>
  <si>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</si>
  <si>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</si>
  <si>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</si>
  <si>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</si>
  <si>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</si>
  <si>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</si>
  <si>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</si>
  <si>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</si>
  <si>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</si>
  <si>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</si>
  <si>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</si>
  <si>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</si>
  <si>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</si>
  <si>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</si>
  <si>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</si>
  <si>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</si>
  <si>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</si>
  <si>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</si>
  <si>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</si>
  <si>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</si>
  <si>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</si>
  <si>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</si>
  <si>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</si>
  <si>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</si>
  <si>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</si>
  <si>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</si>
  <si>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</si>
  <si>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</si>
  <si>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</si>
  <si>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</si>
  <si>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</si>
  <si>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</si>
  <si>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</si>
  <si>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</si>
  <si>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</si>
  <si>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</si>
  <si>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</si>
  <si>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</si>
  <si>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</si>
  <si>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</si>
  <si>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</si>
  <si>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</si>
  <si>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</si>
  <si>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</si>
  <si>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</si>
  <si>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</si>
  <si>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</si>
  <si>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</si>
  <si>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</si>
  <si>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</si>
  <si>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</si>
  <si>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</si>
  <si>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</si>
  <si>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</si>
  <si>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</si>
  <si>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</si>
  <si>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</si>
  <si>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</si>
  <si>
    <t>CAMPEONATO MUNICIPAL DE BOCHA - 2013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</si>
</sst>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1" fillId="0" borderId="0" xfId="0" applyFont="1" applyBorder="1" applyAlignment="1">
      <alignment horizontal="center"/>
    </xf>
    <xf numFmtId="0" fontId="0" fillId="11" borderId="5" xfId="0" applyFill="1" applyBorder="1"/>
    <xf numFmtId="0" fontId="0" fillId="12" borderId="5" xfId="0" applyFill="1" applyBorder="1"/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opLeftCell="A31" workbookViewId="0">
      <selection activeCell="K40" sqref="K40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60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>
      <c r="A2" s="63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66" t="s">
        <v>24</v>
      </c>
      <c r="G4" s="66"/>
      <c r="H4" s="66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67" t="s">
        <v>40</v>
      </c>
      <c r="G5" s="68"/>
      <c r="H5" s="69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67" t="s">
        <v>32</v>
      </c>
      <c r="G6" s="68"/>
      <c r="H6" s="69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67" t="s">
        <v>33</v>
      </c>
      <c r="G7" s="68"/>
      <c r="H7" s="69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67" t="s">
        <v>34</v>
      </c>
      <c r="G8" s="68"/>
      <c r="H8" s="69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67" t="s">
        <v>35</v>
      </c>
      <c r="G9" s="68"/>
      <c r="H9" s="69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67" t="s">
        <v>36</v>
      </c>
      <c r="G10" s="68"/>
      <c r="H10" s="69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67" t="s">
        <v>37</v>
      </c>
      <c r="G11" s="68"/>
      <c r="H11" s="69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67" t="s">
        <v>38</v>
      </c>
      <c r="G12" s="68"/>
      <c r="H12" s="69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70" t="s">
        <v>39</v>
      </c>
      <c r="G13" s="71"/>
      <c r="H13" s="72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60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60</v>
      </c>
      <c r="H16" s="17" t="s">
        <v>41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>
        <v>4</v>
      </c>
      <c r="J17" s="7" t="s">
        <v>0</v>
      </c>
      <c r="K17" s="4">
        <v>0</v>
      </c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>
        <v>1</v>
      </c>
      <c r="J18" s="7" t="s">
        <v>0</v>
      </c>
      <c r="K18" s="5">
        <v>3</v>
      </c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>
        <v>1</v>
      </c>
      <c r="J19" s="7" t="s">
        <v>0</v>
      </c>
      <c r="K19" s="5">
        <v>3</v>
      </c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>
        <v>2</v>
      </c>
      <c r="J20" s="7" t="s">
        <v>0</v>
      </c>
      <c r="K20" s="5">
        <v>2</v>
      </c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60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60</v>
      </c>
      <c r="H23" s="17" t="s">
        <v>42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>
        <v>1</v>
      </c>
      <c r="J24" s="7" t="s">
        <v>0</v>
      </c>
      <c r="K24" s="4">
        <v>3</v>
      </c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>
        <v>3</v>
      </c>
      <c r="J25" s="7" t="s">
        <v>0</v>
      </c>
      <c r="K25" s="5">
        <v>1</v>
      </c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>
        <v>2</v>
      </c>
      <c r="J26" s="7" t="s">
        <v>0</v>
      </c>
      <c r="K26" s="5">
        <v>2</v>
      </c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>
        <v>2</v>
      </c>
      <c r="J27" s="56" t="s">
        <v>0</v>
      </c>
      <c r="K27" s="5">
        <v>2</v>
      </c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60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60</v>
      </c>
      <c r="H30" s="17" t="s">
        <v>43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>
        <v>4</v>
      </c>
      <c r="J31" s="7" t="s">
        <v>0</v>
      </c>
      <c r="K31" s="4">
        <v>0</v>
      </c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61</v>
      </c>
      <c r="H32" s="17" t="str">
        <f>F32</f>
        <v>ADR 7 de Maio</v>
      </c>
      <c r="I32" s="33">
        <v>1</v>
      </c>
      <c r="J32" s="12" t="s">
        <v>0</v>
      </c>
      <c r="K32" s="33">
        <v>3</v>
      </c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>
        <v>3</v>
      </c>
      <c r="J33" s="7" t="s">
        <v>0</v>
      </c>
      <c r="K33" s="5">
        <v>1</v>
      </c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>
        <v>1</v>
      </c>
      <c r="J34" s="7" t="s">
        <v>0</v>
      </c>
      <c r="K34" s="5">
        <v>3</v>
      </c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62</v>
      </c>
      <c r="H36" s="17" t="s">
        <v>63</v>
      </c>
      <c r="I36" s="14"/>
      <c r="J36" s="14"/>
      <c r="K36" s="14"/>
      <c r="L36" s="15"/>
    </row>
    <row r="37" spans="1:12">
      <c r="A37" s="30" t="s">
        <v>60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60</v>
      </c>
      <c r="H37" s="17" t="s">
        <v>44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>
        <v>2</v>
      </c>
      <c r="J38" s="59" t="s">
        <v>0</v>
      </c>
      <c r="K38" s="4">
        <v>2</v>
      </c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>
        <v>3</v>
      </c>
      <c r="J39" s="7" t="s">
        <v>0</v>
      </c>
      <c r="K39" s="5">
        <v>1</v>
      </c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>
        <v>2</v>
      </c>
      <c r="J40" s="7" t="s">
        <v>0</v>
      </c>
      <c r="K40" s="5">
        <v>2</v>
      </c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>
        <v>3</v>
      </c>
      <c r="J41" s="7" t="s">
        <v>0</v>
      </c>
      <c r="K41" s="5">
        <v>1</v>
      </c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60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60</v>
      </c>
      <c r="H44" s="17" t="s">
        <v>45</v>
      </c>
      <c r="I44" s="17"/>
      <c r="J44" s="14"/>
      <c r="K44" s="17" t="s">
        <v>11</v>
      </c>
      <c r="L44" s="24">
        <v>41467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0.79166666666666663</v>
      </c>
      <c r="H45" s="14" t="str">
        <f>F45</f>
        <v>Laeisz</v>
      </c>
      <c r="I45" s="4"/>
      <c r="J45" s="7" t="s">
        <v>0</v>
      </c>
      <c r="K45" s="4"/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0.79166666666666663</v>
      </c>
      <c r="H46" s="14" t="str">
        <f>F46</f>
        <v>Caçador</v>
      </c>
      <c r="I46" s="5"/>
      <c r="J46" s="7" t="s">
        <v>0</v>
      </c>
      <c r="K46" s="5"/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0.79166666666666663</v>
      </c>
      <c r="H47" s="14" t="str">
        <f>F47</f>
        <v>ADR 7 de Maio</v>
      </c>
      <c r="I47" s="5"/>
      <c r="J47" s="7" t="s">
        <v>0</v>
      </c>
      <c r="K47" s="5"/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0.79166666666666663</v>
      </c>
      <c r="H48" s="14" t="str">
        <f>F48</f>
        <v>Volta Grande</v>
      </c>
      <c r="I48" s="5"/>
      <c r="J48" s="7" t="s">
        <v>0</v>
      </c>
      <c r="K48" s="5"/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60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60</v>
      </c>
      <c r="H51" s="17" t="s">
        <v>46</v>
      </c>
      <c r="I51" s="17"/>
      <c r="J51" s="14"/>
      <c r="K51" s="17" t="s">
        <v>11</v>
      </c>
      <c r="L51" s="24">
        <v>41474</v>
      </c>
    </row>
    <row r="52" spans="1:12">
      <c r="A52" s="18">
        <v>0.66666666666666663</v>
      </c>
      <c r="B52" s="14" t="str">
        <f>F13</f>
        <v>Laeisz</v>
      </c>
      <c r="C52" s="4">
        <v>2</v>
      </c>
      <c r="D52" s="7" t="s">
        <v>0</v>
      </c>
      <c r="E52" s="4">
        <v>2</v>
      </c>
      <c r="F52" s="14" t="str">
        <f>F12</f>
        <v>Vildo</v>
      </c>
      <c r="G52" s="19">
        <v>0.79166666666666663</v>
      </c>
      <c r="H52" s="14" t="str">
        <f>F52</f>
        <v>Vildo</v>
      </c>
      <c r="I52" s="4"/>
      <c r="J52" s="7" t="s">
        <v>0</v>
      </c>
      <c r="K52" s="4"/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>
        <v>3</v>
      </c>
      <c r="D53" s="7" t="s">
        <v>0</v>
      </c>
      <c r="E53" s="4">
        <v>1</v>
      </c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/>
      <c r="J53" s="7" t="s">
        <v>0</v>
      </c>
      <c r="K53" s="5"/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>
        <v>1</v>
      </c>
      <c r="D54" s="7" t="s">
        <v>0</v>
      </c>
      <c r="E54" s="5">
        <v>3</v>
      </c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/>
      <c r="J54" s="7" t="s">
        <v>0</v>
      </c>
      <c r="K54" s="5"/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>
        <v>3</v>
      </c>
      <c r="D55" s="7" t="s">
        <v>0</v>
      </c>
      <c r="E55" s="4">
        <v>1</v>
      </c>
      <c r="F55" s="14" t="str">
        <f>F5</f>
        <v>ADR 7 de Maio</v>
      </c>
      <c r="G55" s="19">
        <v>0.79166666666666663</v>
      </c>
      <c r="H55" s="14" t="str">
        <f>F55</f>
        <v>ADR 7 de Maio</v>
      </c>
      <c r="I55" s="5"/>
      <c r="J55" s="7" t="s">
        <v>0</v>
      </c>
      <c r="K55" s="5"/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60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60</v>
      </c>
      <c r="H58" s="17" t="s">
        <v>47</v>
      </c>
      <c r="I58" s="17"/>
      <c r="J58" s="14"/>
      <c r="K58" s="17" t="s">
        <v>11</v>
      </c>
      <c r="L58" s="24">
        <v>41481</v>
      </c>
    </row>
    <row r="59" spans="1:12">
      <c r="A59" s="18">
        <v>0.66666666666666663</v>
      </c>
      <c r="B59" s="14" t="str">
        <f>F12</f>
        <v>Vildo</v>
      </c>
      <c r="C59" s="4">
        <v>4</v>
      </c>
      <c r="D59" s="7" t="s">
        <v>0</v>
      </c>
      <c r="E59" s="4">
        <v>0</v>
      </c>
      <c r="F59" s="14" t="str">
        <f>F8</f>
        <v>Caçador</v>
      </c>
      <c r="G59" s="19">
        <v>0.79166666666666663</v>
      </c>
      <c r="H59" s="14" t="str">
        <f>F59</f>
        <v>Caçador</v>
      </c>
      <c r="I59" s="4"/>
      <c r="J59" s="7" t="s">
        <v>0</v>
      </c>
      <c r="K59" s="4"/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>
        <v>2</v>
      </c>
      <c r="D60" s="7" t="s">
        <v>0</v>
      </c>
      <c r="E60" s="4">
        <v>2</v>
      </c>
      <c r="F60" s="14" t="str">
        <f>F5</f>
        <v>ADR 7 de Maio</v>
      </c>
      <c r="G60" s="19">
        <v>0.79166666666666663</v>
      </c>
      <c r="H60" s="14" t="str">
        <f>F60</f>
        <v>ADR 7 de Maio</v>
      </c>
      <c r="I60" s="5"/>
      <c r="J60" s="7" t="s">
        <v>0</v>
      </c>
      <c r="K60" s="5"/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>
        <v>2</v>
      </c>
      <c r="D61" s="7" t="s">
        <v>0</v>
      </c>
      <c r="E61" s="5">
        <v>2</v>
      </c>
      <c r="F61" s="14" t="str">
        <f>F11</f>
        <v>13 de Maio</v>
      </c>
      <c r="G61" s="19">
        <v>0.79166666666666663</v>
      </c>
      <c r="H61" s="14" t="str">
        <f>F61</f>
        <v>13 de Maio</v>
      </c>
      <c r="I61" s="5"/>
      <c r="J61" s="7" t="s">
        <v>0</v>
      </c>
      <c r="K61" s="5"/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>
        <v>1</v>
      </c>
      <c r="D62" s="7" t="s">
        <v>0</v>
      </c>
      <c r="E62" s="4">
        <v>3</v>
      </c>
      <c r="F62" s="14" t="str">
        <f>F7</f>
        <v>Volta Grande</v>
      </c>
      <c r="G62" s="19">
        <v>0.79166666666666663</v>
      </c>
      <c r="H62" s="14" t="str">
        <f>F62</f>
        <v>Volta Grande</v>
      </c>
      <c r="I62" s="5"/>
      <c r="J62" s="7" t="s">
        <v>0</v>
      </c>
      <c r="K62" s="5"/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60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60</v>
      </c>
      <c r="H65" s="17" t="s">
        <v>48</v>
      </c>
      <c r="I65" s="17"/>
      <c r="J65" s="14"/>
      <c r="K65" s="17" t="s">
        <v>11</v>
      </c>
      <c r="L65" s="24">
        <v>41488</v>
      </c>
    </row>
    <row r="66" spans="1:12">
      <c r="A66" s="18">
        <v>0.66666666666666663</v>
      </c>
      <c r="B66" s="14" t="str">
        <f>F8</f>
        <v>Caçador</v>
      </c>
      <c r="C66" s="4">
        <v>3</v>
      </c>
      <c r="D66" s="7" t="s">
        <v>0</v>
      </c>
      <c r="E66" s="4">
        <v>1</v>
      </c>
      <c r="F66" s="14" t="str">
        <f>F13</f>
        <v>Laeisz</v>
      </c>
      <c r="G66" s="19">
        <v>0.79166666666666663</v>
      </c>
      <c r="H66" s="14" t="str">
        <f>F66</f>
        <v>Laeisz</v>
      </c>
      <c r="I66" s="4"/>
      <c r="J66" s="7" t="s">
        <v>0</v>
      </c>
      <c r="K66" s="4"/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>
        <v>2</v>
      </c>
      <c r="D67" s="7" t="s">
        <v>0</v>
      </c>
      <c r="E67" s="5">
        <v>2</v>
      </c>
      <c r="F67" s="14" t="str">
        <f>F6</f>
        <v>Tifa do Scharlack</v>
      </c>
      <c r="G67" s="19">
        <v>0.79166666666666663</v>
      </c>
      <c r="H67" s="14" t="str">
        <f>F67</f>
        <v>Tifa do Scharlack</v>
      </c>
      <c r="I67" s="5"/>
      <c r="J67" s="7" t="s">
        <v>0</v>
      </c>
      <c r="K67" s="5"/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>
        <v>2</v>
      </c>
      <c r="D68" s="7" t="s">
        <v>0</v>
      </c>
      <c r="E68" s="4">
        <v>2</v>
      </c>
      <c r="F68" s="14" t="str">
        <f>F12</f>
        <v>Vildo</v>
      </c>
      <c r="G68" s="19">
        <v>0.79166666666666663</v>
      </c>
      <c r="H68" s="14" t="str">
        <f>F68</f>
        <v>Vildo</v>
      </c>
      <c r="I68" s="5"/>
      <c r="J68" s="7" t="s">
        <v>0</v>
      </c>
      <c r="K68" s="5"/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>
        <v>2</v>
      </c>
      <c r="D69" s="7" t="s">
        <v>0</v>
      </c>
      <c r="E69" s="4">
        <v>2</v>
      </c>
      <c r="F69" s="14" t="str">
        <f>F9</f>
        <v>Morro da Cruz</v>
      </c>
      <c r="G69" s="19">
        <v>0.79166666666666663</v>
      </c>
      <c r="H69" s="14" t="str">
        <f>F69</f>
        <v>Morro da Cruz</v>
      </c>
      <c r="I69" s="5"/>
      <c r="J69" s="7" t="s">
        <v>0</v>
      </c>
      <c r="K69" s="5"/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60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60</v>
      </c>
      <c r="H72" s="17" t="s">
        <v>49</v>
      </c>
      <c r="I72" s="17"/>
      <c r="J72" s="14"/>
      <c r="K72" s="17" t="s">
        <v>11</v>
      </c>
      <c r="L72" s="24">
        <v>41496</v>
      </c>
    </row>
    <row r="73" spans="1:12">
      <c r="A73" s="18">
        <v>0.66666666666666663</v>
      </c>
      <c r="B73" s="14" t="str">
        <f>F8</f>
        <v>Caçador</v>
      </c>
      <c r="C73" s="4">
        <v>2</v>
      </c>
      <c r="D73" s="7" t="s">
        <v>0</v>
      </c>
      <c r="E73" s="4">
        <v>2</v>
      </c>
      <c r="F73" s="14" t="str">
        <f>F5</f>
        <v>ADR 7 de Maio</v>
      </c>
      <c r="G73" s="19">
        <v>0.66666666666666663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>
        <v>4</v>
      </c>
      <c r="D74" s="7" t="s">
        <v>0</v>
      </c>
      <c r="E74" s="4">
        <v>0</v>
      </c>
      <c r="F74" s="14" t="str">
        <f>F9</f>
        <v>Morro da Cruz</v>
      </c>
      <c r="G74" s="19">
        <v>0.66666666666666663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>
        <v>1</v>
      </c>
      <c r="D75" s="7" t="s">
        <v>0</v>
      </c>
      <c r="E75" s="4">
        <v>3</v>
      </c>
      <c r="F75" s="14" t="str">
        <f>F11</f>
        <v>13 de Maio</v>
      </c>
      <c r="G75" s="19">
        <v>0.66666666666666663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>
        <v>2</v>
      </c>
      <c r="D76" s="7" t="s">
        <v>0</v>
      </c>
      <c r="E76" s="4">
        <v>2</v>
      </c>
      <c r="F76" s="14" t="str">
        <f>F7</f>
        <v>Volta Grande</v>
      </c>
      <c r="G76" s="19">
        <v>0.66666666666666663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66" t="s">
        <v>25</v>
      </c>
      <c r="G79" s="66"/>
      <c r="H79" s="66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60</v>
      </c>
      <c r="B81" s="17" t="s">
        <v>58</v>
      </c>
      <c r="C81" s="17"/>
      <c r="D81" s="14"/>
      <c r="E81" s="17" t="s">
        <v>11</v>
      </c>
      <c r="F81" s="25">
        <v>41503</v>
      </c>
      <c r="G81" s="31" t="s">
        <v>60</v>
      </c>
      <c r="H81" s="17" t="s">
        <v>59</v>
      </c>
      <c r="I81" s="17"/>
      <c r="J81" s="14"/>
      <c r="K81" s="17" t="s">
        <v>11</v>
      </c>
      <c r="L81" s="24">
        <v>41510</v>
      </c>
    </row>
    <row r="82" spans="1:12">
      <c r="A82" s="18">
        <v>0.66666666666666663</v>
      </c>
      <c r="B82" s="14" t="s">
        <v>53</v>
      </c>
      <c r="C82" s="4"/>
      <c r="D82" s="7" t="s">
        <v>0</v>
      </c>
      <c r="E82" s="4"/>
      <c r="F82" s="14" t="s">
        <v>50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52</v>
      </c>
      <c r="C83" s="4"/>
      <c r="D83" s="7" t="s">
        <v>0</v>
      </c>
      <c r="E83" s="4"/>
      <c r="F83" s="14" t="s">
        <v>51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57</v>
      </c>
      <c r="C84" s="4"/>
      <c r="D84" s="7" t="s">
        <v>0</v>
      </c>
      <c r="E84" s="4"/>
      <c r="F84" s="14" t="s">
        <v>54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56</v>
      </c>
      <c r="C85" s="4"/>
      <c r="D85" s="7" t="s">
        <v>0</v>
      </c>
      <c r="E85" s="4"/>
      <c r="F85" s="14" t="s">
        <v>55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232" workbookViewId="0">
      <selection activeCell="E167" sqref="E167"/>
    </sheetView>
  </sheetViews>
  <sheetFormatPr defaultRowHeight="12.75"/>
  <cols>
    <col min="1" max="1" width="17.140625" customWidth="1"/>
  </cols>
  <sheetData>
    <row r="1" spans="1:7" ht="12.75" customHeight="1">
      <c r="A1" s="75" t="s">
        <v>64</v>
      </c>
      <c r="B1" s="77" t="s">
        <v>65</v>
      </c>
      <c r="C1" s="77" t="s">
        <v>66</v>
      </c>
      <c r="D1" s="77" t="s">
        <v>67</v>
      </c>
      <c r="E1" s="77" t="s">
        <v>68</v>
      </c>
      <c r="F1" s="77" t="s">
        <v>69</v>
      </c>
      <c r="G1" s="73" t="s">
        <v>70</v>
      </c>
    </row>
    <row r="2" spans="1:7">
      <c r="A2" s="76"/>
      <c r="B2" s="78"/>
      <c r="C2" s="78"/>
      <c r="D2" s="78"/>
      <c r="E2" s="78"/>
      <c r="F2" s="78"/>
      <c r="G2" s="74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75" t="s">
        <v>71</v>
      </c>
      <c r="B13" s="77" t="s">
        <v>65</v>
      </c>
      <c r="C13" s="77" t="s">
        <v>66</v>
      </c>
      <c r="D13" s="77" t="s">
        <v>67</v>
      </c>
      <c r="E13" s="77" t="s">
        <v>68</v>
      </c>
      <c r="F13" s="77" t="s">
        <v>69</v>
      </c>
      <c r="G13" s="73" t="s">
        <v>70</v>
      </c>
    </row>
    <row r="14" spans="1:7">
      <c r="A14" s="76"/>
      <c r="B14" s="78"/>
      <c r="C14" s="78"/>
      <c r="D14" s="78"/>
      <c r="E14" s="78"/>
      <c r="F14" s="78"/>
      <c r="G14" s="74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75" t="s">
        <v>72</v>
      </c>
      <c r="B25" s="77" t="s">
        <v>65</v>
      </c>
      <c r="C25" s="77" t="s">
        <v>66</v>
      </c>
      <c r="D25" s="77" t="s">
        <v>67</v>
      </c>
      <c r="E25" s="77" t="s">
        <v>68</v>
      </c>
      <c r="F25" s="77" t="s">
        <v>69</v>
      </c>
      <c r="G25" s="73" t="s">
        <v>70</v>
      </c>
    </row>
    <row r="26" spans="1:7">
      <c r="A26" s="76"/>
      <c r="B26" s="78"/>
      <c r="C26" s="78"/>
      <c r="D26" s="78"/>
      <c r="E26" s="78"/>
      <c r="F26" s="78"/>
      <c r="G26" s="74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75" t="s">
        <v>73</v>
      </c>
      <c r="B37" s="77" t="s">
        <v>65</v>
      </c>
      <c r="C37" s="77" t="s">
        <v>66</v>
      </c>
      <c r="D37" s="77" t="s">
        <v>67</v>
      </c>
      <c r="E37" s="77" t="s">
        <v>68</v>
      </c>
      <c r="F37" s="77" t="s">
        <v>69</v>
      </c>
      <c r="G37" s="73" t="s">
        <v>70</v>
      </c>
    </row>
    <row r="38" spans="1:7">
      <c r="A38" s="76"/>
      <c r="B38" s="78"/>
      <c r="C38" s="78"/>
      <c r="D38" s="78"/>
      <c r="E38" s="78"/>
      <c r="F38" s="78"/>
      <c r="G38" s="74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75" t="s">
        <v>74</v>
      </c>
      <c r="B49" s="77" t="s">
        <v>65</v>
      </c>
      <c r="C49" s="77" t="s">
        <v>66</v>
      </c>
      <c r="D49" s="77" t="s">
        <v>67</v>
      </c>
      <c r="E49" s="77" t="s">
        <v>68</v>
      </c>
      <c r="F49" s="77" t="s">
        <v>69</v>
      </c>
      <c r="G49" s="73" t="s">
        <v>70</v>
      </c>
    </row>
    <row r="50" spans="1:7">
      <c r="A50" s="76"/>
      <c r="B50" s="78"/>
      <c r="C50" s="78"/>
      <c r="D50" s="78"/>
      <c r="E50" s="78"/>
      <c r="F50" s="78"/>
      <c r="G50" s="74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75" t="s">
        <v>75</v>
      </c>
      <c r="B61" s="77" t="s">
        <v>65</v>
      </c>
      <c r="C61" s="77" t="s">
        <v>66</v>
      </c>
      <c r="D61" s="77" t="s">
        <v>67</v>
      </c>
      <c r="E61" s="77" t="s">
        <v>68</v>
      </c>
      <c r="F61" s="77" t="s">
        <v>69</v>
      </c>
      <c r="G61" s="73" t="s">
        <v>70</v>
      </c>
    </row>
    <row r="62" spans="1:7">
      <c r="A62" s="76"/>
      <c r="B62" s="78"/>
      <c r="C62" s="78"/>
      <c r="D62" s="78"/>
      <c r="E62" s="78"/>
      <c r="F62" s="78"/>
      <c r="G62" s="74"/>
    </row>
    <row r="63" spans="1:7">
      <c r="A63" s="35" t="str">
        <f>'1º Fase'!$F$5</f>
        <v>ADR 7 de Maio</v>
      </c>
      <c r="B63" s="10">
        <f t="shared" ref="B63:B71" si="10">SUM(C63:D63)</f>
        <v>4</v>
      </c>
      <c r="C63" s="10">
        <v>1</v>
      </c>
      <c r="D63" s="10">
        <v>3</v>
      </c>
      <c r="E63" s="36">
        <v>50</v>
      </c>
      <c r="F63" s="36">
        <v>84</v>
      </c>
      <c r="G63" s="37">
        <f t="shared" ref="G63:G71" si="11">E63-F63</f>
        <v>-34</v>
      </c>
    </row>
    <row r="64" spans="1:7">
      <c r="A64" s="35" t="str">
        <f>'1º Fase'!$F$6</f>
        <v>Tifa do Scharlack</v>
      </c>
      <c r="B64" s="10">
        <f t="shared" si="10"/>
        <v>4</v>
      </c>
      <c r="C64" s="10">
        <v>1</v>
      </c>
      <c r="D64" s="10">
        <v>3</v>
      </c>
      <c r="E64" s="36">
        <v>48</v>
      </c>
      <c r="F64" s="36">
        <v>88</v>
      </c>
      <c r="G64" s="37">
        <f t="shared" si="11"/>
        <v>-40</v>
      </c>
    </row>
    <row r="65" spans="1:7">
      <c r="A65" s="35" t="str">
        <f>'1º Fase'!$F$7</f>
        <v>Volta Grande</v>
      </c>
      <c r="B65" s="10">
        <f t="shared" si="10"/>
        <v>4</v>
      </c>
      <c r="C65" s="10">
        <v>3</v>
      </c>
      <c r="D65" s="10">
        <v>1</v>
      </c>
      <c r="E65" s="36">
        <v>88</v>
      </c>
      <c r="F65" s="36">
        <v>48</v>
      </c>
      <c r="G65" s="37">
        <f t="shared" si="11"/>
        <v>40</v>
      </c>
    </row>
    <row r="66" spans="1:7">
      <c r="A66" s="35" t="str">
        <f>'1º Fase'!$F$8</f>
        <v>Caçador</v>
      </c>
      <c r="B66" s="10">
        <f t="shared" si="10"/>
        <v>4</v>
      </c>
      <c r="C66" s="10">
        <v>1</v>
      </c>
      <c r="D66" s="10">
        <v>3</v>
      </c>
      <c r="E66" s="36">
        <v>74</v>
      </c>
      <c r="F66" s="36">
        <v>90</v>
      </c>
      <c r="G66" s="37">
        <f t="shared" si="11"/>
        <v>-16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4</v>
      </c>
      <c r="C68" s="10">
        <v>3</v>
      </c>
      <c r="D68" s="10">
        <v>1</v>
      </c>
      <c r="E68" s="36">
        <v>90</v>
      </c>
      <c r="F68" s="36">
        <v>74</v>
      </c>
      <c r="G68" s="37">
        <f t="shared" si="11"/>
        <v>16</v>
      </c>
    </row>
    <row r="69" spans="1:7">
      <c r="A69" s="35" t="str">
        <f>'1º Fase'!$F$11</f>
        <v>13 de Maio</v>
      </c>
      <c r="B69" s="10">
        <f t="shared" si="10"/>
        <v>4</v>
      </c>
      <c r="C69" s="10">
        <v>3</v>
      </c>
      <c r="D69" s="10">
        <v>1</v>
      </c>
      <c r="E69" s="36">
        <v>84</v>
      </c>
      <c r="F69" s="36">
        <v>50</v>
      </c>
      <c r="G69" s="37">
        <f t="shared" si="11"/>
        <v>34</v>
      </c>
    </row>
    <row r="70" spans="1:7">
      <c r="A70" s="35" t="str">
        <f>'1º Fase'!$F$12</f>
        <v>Vildo</v>
      </c>
      <c r="B70" s="10">
        <f t="shared" si="10"/>
        <v>4</v>
      </c>
      <c r="C70" s="10">
        <v>2</v>
      </c>
      <c r="D70" s="10">
        <v>2</v>
      </c>
      <c r="E70" s="36">
        <v>80</v>
      </c>
      <c r="F70" s="36">
        <v>74</v>
      </c>
      <c r="G70" s="37">
        <f t="shared" si="11"/>
        <v>6</v>
      </c>
    </row>
    <row r="71" spans="1:7" ht="13.5" thickBot="1">
      <c r="A71" s="40" t="str">
        <f>'1º Fase'!$F$13</f>
        <v>Laeisz</v>
      </c>
      <c r="B71" s="38">
        <f t="shared" si="10"/>
        <v>4</v>
      </c>
      <c r="C71" s="38">
        <v>2</v>
      </c>
      <c r="D71" s="38">
        <v>2</v>
      </c>
      <c r="E71" s="41">
        <v>74</v>
      </c>
      <c r="F71" s="41">
        <v>80</v>
      </c>
      <c r="G71" s="39">
        <f t="shared" si="11"/>
        <v>-6</v>
      </c>
    </row>
    <row r="72" spans="1:7" ht="13.5" thickBot="1"/>
    <row r="73" spans="1:7" ht="12.75" customHeight="1">
      <c r="A73" s="75" t="s">
        <v>76</v>
      </c>
      <c r="B73" s="77" t="s">
        <v>65</v>
      </c>
      <c r="C73" s="77" t="s">
        <v>66</v>
      </c>
      <c r="D73" s="77" t="s">
        <v>67</v>
      </c>
      <c r="E73" s="77" t="s">
        <v>68</v>
      </c>
      <c r="F73" s="77" t="s">
        <v>69</v>
      </c>
      <c r="G73" s="73" t="s">
        <v>70</v>
      </c>
    </row>
    <row r="74" spans="1:7">
      <c r="A74" s="76"/>
      <c r="B74" s="78"/>
      <c r="C74" s="78"/>
      <c r="D74" s="78"/>
      <c r="E74" s="78"/>
      <c r="F74" s="78"/>
      <c r="G74" s="74"/>
    </row>
    <row r="75" spans="1:7">
      <c r="A75" s="35" t="str">
        <f>'1º Fase'!$F$5</f>
        <v>ADR 7 de Maio</v>
      </c>
      <c r="B75" s="10">
        <f t="shared" ref="B75:B83" si="12">SUM(C75:D75)</f>
        <v>4</v>
      </c>
      <c r="C75" s="10">
        <v>2</v>
      </c>
      <c r="D75" s="10">
        <v>2</v>
      </c>
      <c r="E75" s="36">
        <v>76</v>
      </c>
      <c r="F75" s="36">
        <v>82</v>
      </c>
      <c r="G75" s="37">
        <f t="shared" ref="G75:G83" si="13">E75-F75</f>
        <v>-6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4</v>
      </c>
      <c r="C77" s="10">
        <v>3</v>
      </c>
      <c r="D77" s="10">
        <v>1</v>
      </c>
      <c r="E77" s="36">
        <v>84</v>
      </c>
      <c r="F77" s="36">
        <v>62</v>
      </c>
      <c r="G77" s="37">
        <f t="shared" si="13"/>
        <v>22</v>
      </c>
    </row>
    <row r="78" spans="1:7">
      <c r="A78" s="35" t="str">
        <f>'1º Fase'!$F$8</f>
        <v>Caçador</v>
      </c>
      <c r="B78" s="10">
        <f t="shared" si="12"/>
        <v>4</v>
      </c>
      <c r="C78" s="10">
        <v>0</v>
      </c>
      <c r="D78" s="10">
        <v>4</v>
      </c>
      <c r="E78" s="36">
        <v>40</v>
      </c>
      <c r="F78" s="36">
        <v>96</v>
      </c>
      <c r="G78" s="37">
        <f t="shared" si="13"/>
        <v>-56</v>
      </c>
    </row>
    <row r="79" spans="1:7">
      <c r="A79" s="35" t="str">
        <f>'1º Fase'!$F$9</f>
        <v>Morro da Cruz</v>
      </c>
      <c r="B79" s="10">
        <f t="shared" si="12"/>
        <v>4</v>
      </c>
      <c r="C79" s="10">
        <v>2</v>
      </c>
      <c r="D79" s="10">
        <v>2</v>
      </c>
      <c r="E79" s="36">
        <v>86</v>
      </c>
      <c r="F79" s="36">
        <v>80</v>
      </c>
      <c r="G79" s="37">
        <f t="shared" si="13"/>
        <v>6</v>
      </c>
    </row>
    <row r="80" spans="1:7">
      <c r="A80" s="35" t="str">
        <f>'1º Fase'!$F$10</f>
        <v>Delber Automóveis</v>
      </c>
      <c r="B80" s="10">
        <f t="shared" si="12"/>
        <v>4</v>
      </c>
      <c r="C80" s="10">
        <v>1</v>
      </c>
      <c r="D80" s="10">
        <v>3</v>
      </c>
      <c r="E80" s="36">
        <v>62</v>
      </c>
      <c r="F80" s="36">
        <v>84</v>
      </c>
      <c r="G80" s="37">
        <f t="shared" si="13"/>
        <v>-22</v>
      </c>
    </row>
    <row r="81" spans="1:7">
      <c r="A81" s="35" t="str">
        <f>'1º Fase'!$F$11</f>
        <v>13 de Maio</v>
      </c>
      <c r="B81" s="10">
        <f t="shared" si="12"/>
        <v>4</v>
      </c>
      <c r="C81" s="10">
        <v>2</v>
      </c>
      <c r="D81" s="10">
        <v>2</v>
      </c>
      <c r="E81" s="36">
        <v>80</v>
      </c>
      <c r="F81" s="36">
        <v>86</v>
      </c>
      <c r="G81" s="37">
        <f t="shared" si="13"/>
        <v>-6</v>
      </c>
    </row>
    <row r="82" spans="1:7">
      <c r="A82" s="35" t="str">
        <f>'1º Fase'!$F$12</f>
        <v>Vildo</v>
      </c>
      <c r="B82" s="10">
        <f t="shared" si="12"/>
        <v>4</v>
      </c>
      <c r="C82" s="10">
        <v>4</v>
      </c>
      <c r="D82" s="10">
        <v>0</v>
      </c>
      <c r="E82" s="36">
        <v>96</v>
      </c>
      <c r="F82" s="36">
        <v>40</v>
      </c>
      <c r="G82" s="37">
        <f t="shared" si="13"/>
        <v>56</v>
      </c>
    </row>
    <row r="83" spans="1:7" ht="13.5" thickBot="1">
      <c r="A83" s="40" t="str">
        <f>'1º Fase'!$F$13</f>
        <v>Laeisz</v>
      </c>
      <c r="B83" s="38">
        <f t="shared" si="12"/>
        <v>4</v>
      </c>
      <c r="C83" s="38">
        <v>2</v>
      </c>
      <c r="D83" s="38">
        <v>2</v>
      </c>
      <c r="E83" s="41">
        <v>82</v>
      </c>
      <c r="F83" s="41">
        <v>76</v>
      </c>
      <c r="G83" s="39">
        <f t="shared" si="13"/>
        <v>6</v>
      </c>
    </row>
    <row r="84" spans="1:7" ht="13.5" thickBot="1"/>
    <row r="85" spans="1:7" ht="12.75" customHeight="1">
      <c r="A85" s="75" t="s">
        <v>77</v>
      </c>
      <c r="B85" s="77" t="s">
        <v>65</v>
      </c>
      <c r="C85" s="77" t="s">
        <v>66</v>
      </c>
      <c r="D85" s="77" t="s">
        <v>67</v>
      </c>
      <c r="E85" s="77" t="s">
        <v>68</v>
      </c>
      <c r="F85" s="77" t="s">
        <v>69</v>
      </c>
      <c r="G85" s="73" t="s">
        <v>70</v>
      </c>
    </row>
    <row r="86" spans="1:7">
      <c r="A86" s="76"/>
      <c r="B86" s="78"/>
      <c r="C86" s="78"/>
      <c r="D86" s="78"/>
      <c r="E86" s="78"/>
      <c r="F86" s="78"/>
      <c r="G86" s="74"/>
    </row>
    <row r="87" spans="1:7">
      <c r="A87" s="35" t="str">
        <f>'1º Fase'!$F$5</f>
        <v>ADR 7 de Maio</v>
      </c>
      <c r="B87" s="10">
        <f t="shared" ref="B87:B95" si="14">SUM(C87:D87)</f>
        <v>4</v>
      </c>
      <c r="C87" s="10">
        <v>2</v>
      </c>
      <c r="D87" s="10">
        <v>2</v>
      </c>
      <c r="E87" s="36">
        <v>76</v>
      </c>
      <c r="F87" s="36">
        <v>84</v>
      </c>
      <c r="G87" s="37">
        <f t="shared" ref="G87:G95" si="15">E87-F87</f>
        <v>-8</v>
      </c>
    </row>
    <row r="88" spans="1:7">
      <c r="A88" s="35" t="str">
        <f>'1º Fase'!$F$6</f>
        <v>Tifa do Scharlack</v>
      </c>
      <c r="B88" s="10">
        <f t="shared" si="14"/>
        <v>4</v>
      </c>
      <c r="C88" s="10">
        <v>2</v>
      </c>
      <c r="D88" s="10">
        <v>2</v>
      </c>
      <c r="E88" s="36">
        <v>86</v>
      </c>
      <c r="F88" s="36">
        <v>84</v>
      </c>
      <c r="G88" s="37">
        <f t="shared" si="15"/>
        <v>2</v>
      </c>
    </row>
    <row r="89" spans="1:7">
      <c r="A89" s="35" t="str">
        <f>'1º Fase'!$F$7</f>
        <v>Volta Grande</v>
      </c>
      <c r="B89" s="10">
        <f t="shared" si="14"/>
        <v>4</v>
      </c>
      <c r="C89" s="10">
        <v>2</v>
      </c>
      <c r="D89" s="10">
        <v>2</v>
      </c>
      <c r="E89" s="36">
        <v>74</v>
      </c>
      <c r="F89" s="36">
        <v>70</v>
      </c>
      <c r="G89" s="37">
        <f t="shared" si="15"/>
        <v>4</v>
      </c>
    </row>
    <row r="90" spans="1:7">
      <c r="A90" s="35" t="str">
        <f>'1º Fase'!$F$8</f>
        <v>Caçador</v>
      </c>
      <c r="B90" s="10">
        <f t="shared" si="14"/>
        <v>4</v>
      </c>
      <c r="C90" s="10">
        <v>3</v>
      </c>
      <c r="D90" s="10">
        <v>1</v>
      </c>
      <c r="E90" s="36">
        <v>80</v>
      </c>
      <c r="F90" s="36">
        <v>46</v>
      </c>
      <c r="G90" s="37">
        <f t="shared" si="15"/>
        <v>34</v>
      </c>
    </row>
    <row r="91" spans="1:7">
      <c r="A91" s="35" t="str">
        <f>'1º Fase'!$F$9</f>
        <v>Morro da Cruz</v>
      </c>
      <c r="B91" s="10">
        <f t="shared" si="14"/>
        <v>4</v>
      </c>
      <c r="C91" s="10">
        <v>2</v>
      </c>
      <c r="D91" s="10">
        <v>2</v>
      </c>
      <c r="E91" s="36">
        <v>84</v>
      </c>
      <c r="F91" s="36">
        <v>76</v>
      </c>
      <c r="G91" s="37">
        <f t="shared" si="15"/>
        <v>8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4</v>
      </c>
      <c r="C93" s="10">
        <v>2</v>
      </c>
      <c r="D93" s="10">
        <v>2</v>
      </c>
      <c r="E93" s="36">
        <v>84</v>
      </c>
      <c r="F93" s="36">
        <v>86</v>
      </c>
      <c r="G93" s="37">
        <f t="shared" si="15"/>
        <v>-2</v>
      </c>
    </row>
    <row r="94" spans="1:7">
      <c r="A94" s="35" t="str">
        <f>'1º Fase'!$F$12</f>
        <v>Vildo</v>
      </c>
      <c r="B94" s="10">
        <f t="shared" si="14"/>
        <v>4</v>
      </c>
      <c r="C94" s="10">
        <v>2</v>
      </c>
      <c r="D94" s="10">
        <v>2</v>
      </c>
      <c r="E94" s="36">
        <v>70</v>
      </c>
      <c r="F94" s="36">
        <v>74</v>
      </c>
      <c r="G94" s="37">
        <f t="shared" si="15"/>
        <v>-4</v>
      </c>
    </row>
    <row r="95" spans="1:7" ht="13.5" thickBot="1">
      <c r="A95" s="40" t="str">
        <f>'1º Fase'!$F$13</f>
        <v>Laeisz</v>
      </c>
      <c r="B95" s="38">
        <f t="shared" si="14"/>
        <v>4</v>
      </c>
      <c r="C95" s="38">
        <v>1</v>
      </c>
      <c r="D95" s="38">
        <v>3</v>
      </c>
      <c r="E95" s="41">
        <v>46</v>
      </c>
      <c r="F95" s="41">
        <v>80</v>
      </c>
      <c r="G95" s="39">
        <f t="shared" si="15"/>
        <v>-34</v>
      </c>
    </row>
    <row r="96" spans="1:7" ht="13.5" thickBot="1"/>
    <row r="97" spans="1:7" ht="12.75" customHeight="1">
      <c r="A97" s="75" t="s">
        <v>78</v>
      </c>
      <c r="B97" s="77" t="s">
        <v>65</v>
      </c>
      <c r="C97" s="77" t="s">
        <v>66</v>
      </c>
      <c r="D97" s="77" t="s">
        <v>67</v>
      </c>
      <c r="E97" s="77" t="s">
        <v>68</v>
      </c>
      <c r="F97" s="77" t="s">
        <v>69</v>
      </c>
      <c r="G97" s="73" t="s">
        <v>70</v>
      </c>
    </row>
    <row r="98" spans="1:7">
      <c r="A98" s="76"/>
      <c r="B98" s="78"/>
      <c r="C98" s="78"/>
      <c r="D98" s="78"/>
      <c r="E98" s="78"/>
      <c r="F98" s="78"/>
      <c r="G98" s="74"/>
    </row>
    <row r="99" spans="1:7">
      <c r="A99" s="35" t="str">
        <f>'1º Fase'!$F$5</f>
        <v>ADR 7 de Maio</v>
      </c>
      <c r="B99" s="10">
        <f t="shared" ref="B99:B107" si="16">SUM(C99:D99)</f>
        <v>4</v>
      </c>
      <c r="C99" s="10">
        <v>2</v>
      </c>
      <c r="D99" s="10">
        <v>2</v>
      </c>
      <c r="E99" s="36">
        <v>74</v>
      </c>
      <c r="F99" s="36">
        <v>68</v>
      </c>
      <c r="G99" s="37">
        <f t="shared" ref="G99:G107" si="17">E99-F99</f>
        <v>6</v>
      </c>
    </row>
    <row r="100" spans="1:7">
      <c r="A100" s="35" t="str">
        <f>'1º Fase'!$F$6</f>
        <v>Tifa do Scharlack</v>
      </c>
      <c r="B100" s="10">
        <f t="shared" si="16"/>
        <v>4</v>
      </c>
      <c r="C100" s="10">
        <v>4</v>
      </c>
      <c r="D100" s="10">
        <v>0</v>
      </c>
      <c r="E100" s="36">
        <v>96</v>
      </c>
      <c r="F100" s="36">
        <v>42</v>
      </c>
      <c r="G100" s="37">
        <f t="shared" si="17"/>
        <v>54</v>
      </c>
    </row>
    <row r="101" spans="1:7">
      <c r="A101" s="35" t="str">
        <f>'1º Fase'!$F$7</f>
        <v>Volta Grande</v>
      </c>
      <c r="B101" s="10">
        <f t="shared" si="16"/>
        <v>4</v>
      </c>
      <c r="C101" s="10">
        <v>2</v>
      </c>
      <c r="D101" s="10">
        <v>2</v>
      </c>
      <c r="E101" s="36">
        <v>70</v>
      </c>
      <c r="F101" s="36">
        <v>80</v>
      </c>
      <c r="G101" s="37">
        <f t="shared" si="17"/>
        <v>-10</v>
      </c>
    </row>
    <row r="102" spans="1:7">
      <c r="A102" s="35" t="str">
        <f>'1º Fase'!$F$8</f>
        <v>Caçador</v>
      </c>
      <c r="B102" s="10">
        <f t="shared" si="16"/>
        <v>4</v>
      </c>
      <c r="C102" s="10">
        <v>2</v>
      </c>
      <c r="D102" s="10">
        <v>2</v>
      </c>
      <c r="E102" s="36">
        <v>68</v>
      </c>
      <c r="F102" s="36">
        <v>74</v>
      </c>
      <c r="G102" s="37">
        <f t="shared" si="17"/>
        <v>-6</v>
      </c>
    </row>
    <row r="103" spans="1:7">
      <c r="A103" s="35" t="str">
        <f>'1º Fase'!$F$9</f>
        <v>Morro da Cruz</v>
      </c>
      <c r="B103" s="10">
        <f t="shared" si="16"/>
        <v>4</v>
      </c>
      <c r="C103" s="10">
        <v>0</v>
      </c>
      <c r="D103" s="10">
        <v>4</v>
      </c>
      <c r="E103" s="36">
        <v>42</v>
      </c>
      <c r="F103" s="36">
        <v>96</v>
      </c>
      <c r="G103" s="37">
        <f t="shared" si="17"/>
        <v>-54</v>
      </c>
    </row>
    <row r="104" spans="1:7">
      <c r="A104" s="35" t="str">
        <f>'1º Fase'!$F$10</f>
        <v>Delber Automóveis</v>
      </c>
      <c r="B104" s="10">
        <f t="shared" si="16"/>
        <v>4</v>
      </c>
      <c r="C104" s="10">
        <v>1</v>
      </c>
      <c r="D104" s="10">
        <v>3</v>
      </c>
      <c r="E104" s="36">
        <v>70</v>
      </c>
      <c r="F104" s="36">
        <v>76</v>
      </c>
      <c r="G104" s="37">
        <f t="shared" si="17"/>
        <v>-6</v>
      </c>
    </row>
    <row r="105" spans="1:7">
      <c r="A105" s="35" t="str">
        <f>'1º Fase'!$F$11</f>
        <v>13 de Maio</v>
      </c>
      <c r="B105" s="10">
        <f t="shared" si="16"/>
        <v>4</v>
      </c>
      <c r="C105" s="10">
        <v>3</v>
      </c>
      <c r="D105" s="10">
        <v>1</v>
      </c>
      <c r="E105" s="36">
        <v>76</v>
      </c>
      <c r="F105" s="36">
        <v>70</v>
      </c>
      <c r="G105" s="37">
        <f t="shared" si="17"/>
        <v>6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4</v>
      </c>
      <c r="C107" s="38">
        <v>2</v>
      </c>
      <c r="D107" s="38">
        <v>2</v>
      </c>
      <c r="E107" s="41">
        <v>80</v>
      </c>
      <c r="F107" s="41">
        <v>70</v>
      </c>
      <c r="G107" s="39">
        <f t="shared" si="17"/>
        <v>10</v>
      </c>
    </row>
    <row r="108" spans="1:7" ht="13.5" thickBot="1"/>
    <row r="109" spans="1:7">
      <c r="A109" s="75" t="s">
        <v>79</v>
      </c>
      <c r="B109" s="77" t="s">
        <v>65</v>
      </c>
      <c r="C109" s="77" t="s">
        <v>66</v>
      </c>
      <c r="D109" s="77" t="s">
        <v>67</v>
      </c>
      <c r="E109" s="77" t="s">
        <v>68</v>
      </c>
      <c r="F109" s="77" t="s">
        <v>69</v>
      </c>
      <c r="G109" s="73" t="s">
        <v>70</v>
      </c>
    </row>
    <row r="110" spans="1:7">
      <c r="A110" s="76"/>
      <c r="B110" s="78"/>
      <c r="C110" s="78"/>
      <c r="D110" s="78"/>
      <c r="E110" s="78"/>
      <c r="F110" s="78"/>
      <c r="G110" s="74"/>
    </row>
    <row r="111" spans="1:7">
      <c r="A111" s="35" t="str">
        <f>'1º Fase'!$F$5</f>
        <v>ADR 7 de Maio</v>
      </c>
      <c r="B111" s="10">
        <f t="shared" ref="B111:B119" si="18">SUM(C111:D111)</f>
        <v>32</v>
      </c>
      <c r="C111" s="36">
        <f t="shared" ref="C111:F119" si="19">C3+C15+C27+C39+C51+C63+C75+C87+C99</f>
        <v>17</v>
      </c>
      <c r="D111" s="36">
        <f t="shared" si="19"/>
        <v>15</v>
      </c>
      <c r="E111" s="36">
        <f t="shared" si="19"/>
        <v>606</v>
      </c>
      <c r="F111" s="36">
        <f t="shared" si="19"/>
        <v>596</v>
      </c>
      <c r="G111" s="37">
        <f t="shared" ref="G111:G119" si="20">E111-F111</f>
        <v>10</v>
      </c>
    </row>
    <row r="112" spans="1:7">
      <c r="A112" s="35" t="str">
        <f>'1º Fase'!$F$6</f>
        <v>Tifa do Scharlack</v>
      </c>
      <c r="B112" s="10">
        <f t="shared" si="18"/>
        <v>32</v>
      </c>
      <c r="C112" s="36">
        <f t="shared" si="19"/>
        <v>18</v>
      </c>
      <c r="D112" s="36">
        <f t="shared" si="19"/>
        <v>14</v>
      </c>
      <c r="E112" s="36">
        <f t="shared" si="19"/>
        <v>626</v>
      </c>
      <c r="F112" s="36">
        <f t="shared" si="19"/>
        <v>562</v>
      </c>
      <c r="G112" s="37">
        <f t="shared" si="20"/>
        <v>64</v>
      </c>
    </row>
    <row r="113" spans="1:7">
      <c r="A113" s="35" t="str">
        <f>'1º Fase'!$F$7</f>
        <v>Volta Grande</v>
      </c>
      <c r="B113" s="10">
        <f t="shared" si="18"/>
        <v>32</v>
      </c>
      <c r="C113" s="36">
        <f t="shared" si="19"/>
        <v>17</v>
      </c>
      <c r="D113" s="36">
        <f t="shared" si="19"/>
        <v>15</v>
      </c>
      <c r="E113" s="36">
        <f t="shared" si="19"/>
        <v>568</v>
      </c>
      <c r="F113" s="36">
        <f t="shared" si="19"/>
        <v>588</v>
      </c>
      <c r="G113" s="37">
        <f t="shared" si="20"/>
        <v>-20</v>
      </c>
    </row>
    <row r="114" spans="1:7">
      <c r="A114" s="35" t="str">
        <f>'1º Fase'!$F$8</f>
        <v>Caçador</v>
      </c>
      <c r="B114" s="10">
        <f t="shared" si="18"/>
        <v>32</v>
      </c>
      <c r="C114" s="36">
        <f t="shared" si="19"/>
        <v>13</v>
      </c>
      <c r="D114" s="36">
        <f t="shared" si="19"/>
        <v>19</v>
      </c>
      <c r="E114" s="36">
        <f t="shared" si="19"/>
        <v>524</v>
      </c>
      <c r="F114" s="36">
        <f t="shared" si="19"/>
        <v>616</v>
      </c>
      <c r="G114" s="37">
        <f t="shared" si="20"/>
        <v>-92</v>
      </c>
    </row>
    <row r="115" spans="1:7">
      <c r="A115" s="35" t="str">
        <f>'1º Fase'!$F$9</f>
        <v>Morro da Cruz</v>
      </c>
      <c r="B115" s="10">
        <f t="shared" si="18"/>
        <v>32</v>
      </c>
      <c r="C115" s="36">
        <f t="shared" si="19"/>
        <v>15</v>
      </c>
      <c r="D115" s="36">
        <f t="shared" si="19"/>
        <v>17</v>
      </c>
      <c r="E115" s="36">
        <f t="shared" si="19"/>
        <v>602</v>
      </c>
      <c r="F115" s="36">
        <f t="shared" si="19"/>
        <v>594</v>
      </c>
      <c r="G115" s="37">
        <f t="shared" si="20"/>
        <v>8</v>
      </c>
    </row>
    <row r="116" spans="1:7">
      <c r="A116" s="35" t="str">
        <f>'1º Fase'!$F$10</f>
        <v>Delber Automóveis</v>
      </c>
      <c r="B116" s="10">
        <f t="shared" si="18"/>
        <v>32</v>
      </c>
      <c r="C116" s="36">
        <f t="shared" si="19"/>
        <v>16</v>
      </c>
      <c r="D116" s="36">
        <f t="shared" si="19"/>
        <v>16</v>
      </c>
      <c r="E116" s="36">
        <f t="shared" si="19"/>
        <v>602</v>
      </c>
      <c r="F116" s="36">
        <f t="shared" si="19"/>
        <v>586</v>
      </c>
      <c r="G116" s="37">
        <f t="shared" si="20"/>
        <v>16</v>
      </c>
    </row>
    <row r="117" spans="1:7">
      <c r="A117" s="35" t="str">
        <f>'1º Fase'!$F$11</f>
        <v>13 de Maio</v>
      </c>
      <c r="B117" s="10">
        <f t="shared" si="18"/>
        <v>32</v>
      </c>
      <c r="C117" s="36">
        <f t="shared" si="19"/>
        <v>21</v>
      </c>
      <c r="D117" s="36">
        <f t="shared" si="19"/>
        <v>11</v>
      </c>
      <c r="E117" s="36">
        <f t="shared" si="19"/>
        <v>660</v>
      </c>
      <c r="F117" s="36">
        <f t="shared" si="19"/>
        <v>554</v>
      </c>
      <c r="G117" s="37">
        <f t="shared" si="20"/>
        <v>106</v>
      </c>
    </row>
    <row r="118" spans="1:7">
      <c r="A118" s="35" t="str">
        <f>'1º Fase'!$F$12</f>
        <v>Vildo</v>
      </c>
      <c r="B118" s="10">
        <f t="shared" si="18"/>
        <v>32</v>
      </c>
      <c r="C118" s="36">
        <f t="shared" si="19"/>
        <v>16</v>
      </c>
      <c r="D118" s="36">
        <f t="shared" si="19"/>
        <v>16</v>
      </c>
      <c r="E118" s="36">
        <f t="shared" si="19"/>
        <v>642</v>
      </c>
      <c r="F118" s="36">
        <f t="shared" si="19"/>
        <v>588</v>
      </c>
      <c r="G118" s="37">
        <f t="shared" si="20"/>
        <v>54</v>
      </c>
    </row>
    <row r="119" spans="1:7" ht="13.5" thickBot="1">
      <c r="A119" s="40" t="str">
        <f>'1º Fase'!$F$13</f>
        <v>Laeisz</v>
      </c>
      <c r="B119" s="38">
        <f t="shared" si="18"/>
        <v>32</v>
      </c>
      <c r="C119" s="41">
        <f t="shared" si="19"/>
        <v>11</v>
      </c>
      <c r="D119" s="41">
        <f t="shared" si="19"/>
        <v>21</v>
      </c>
      <c r="E119" s="41">
        <f t="shared" si="19"/>
        <v>512</v>
      </c>
      <c r="F119" s="41">
        <f t="shared" si="19"/>
        <v>658</v>
      </c>
      <c r="G119" s="39">
        <f t="shared" si="20"/>
        <v>-146</v>
      </c>
    </row>
    <row r="120" spans="1:7" ht="13.5" thickBot="1"/>
    <row r="121" spans="1:7">
      <c r="A121" s="75" t="s">
        <v>81</v>
      </c>
      <c r="B121" s="77" t="s">
        <v>65</v>
      </c>
      <c r="C121" s="77" t="s">
        <v>66</v>
      </c>
      <c r="D121" s="77" t="s">
        <v>67</v>
      </c>
      <c r="E121" s="77" t="s">
        <v>68</v>
      </c>
      <c r="F121" s="77" t="s">
        <v>69</v>
      </c>
      <c r="G121" s="73" t="s">
        <v>70</v>
      </c>
    </row>
    <row r="122" spans="1:7">
      <c r="A122" s="76"/>
      <c r="B122" s="78"/>
      <c r="C122" s="78"/>
      <c r="D122" s="78"/>
      <c r="E122" s="78"/>
      <c r="F122" s="78"/>
      <c r="G122" s="74"/>
    </row>
    <row r="123" spans="1:7">
      <c r="A123" s="35" t="str">
        <f>'1º Fase'!$F$5</f>
        <v>ADR 7 de Maio</v>
      </c>
      <c r="B123" s="10">
        <f t="shared" ref="B123:B131" si="21">SUM(C123:D123)</f>
        <v>4</v>
      </c>
      <c r="C123" s="10">
        <v>0</v>
      </c>
      <c r="D123" s="10">
        <v>4</v>
      </c>
      <c r="E123" s="36">
        <v>54</v>
      </c>
      <c r="F123" s="36">
        <v>96</v>
      </c>
      <c r="G123" s="37">
        <f t="shared" ref="G123:G131" si="22">E123-F123</f>
        <v>-42</v>
      </c>
    </row>
    <row r="124" spans="1:7">
      <c r="A124" s="35" t="str">
        <f>'1º Fase'!$F$6</f>
        <v>Tifa do Scharlack</v>
      </c>
      <c r="B124" s="10">
        <f t="shared" si="21"/>
        <v>4</v>
      </c>
      <c r="C124" s="10">
        <v>4</v>
      </c>
      <c r="D124" s="10">
        <v>0</v>
      </c>
      <c r="E124" s="36">
        <v>96</v>
      </c>
      <c r="F124" s="36">
        <v>54</v>
      </c>
      <c r="G124" s="37">
        <f t="shared" si="22"/>
        <v>42</v>
      </c>
    </row>
    <row r="125" spans="1:7">
      <c r="A125" s="35" t="str">
        <f>'1º Fase'!$F$7</f>
        <v>Volta Grande</v>
      </c>
      <c r="B125" s="10">
        <f t="shared" si="21"/>
        <v>4</v>
      </c>
      <c r="C125" s="10">
        <v>3</v>
      </c>
      <c r="D125" s="10">
        <v>1</v>
      </c>
      <c r="E125" s="36">
        <v>80</v>
      </c>
      <c r="F125" s="36">
        <v>70</v>
      </c>
      <c r="G125" s="37">
        <f t="shared" si="22"/>
        <v>10</v>
      </c>
    </row>
    <row r="126" spans="1:7">
      <c r="A126" s="35" t="str">
        <f>'1º Fase'!$F$8</f>
        <v>Caçador</v>
      </c>
      <c r="B126" s="10">
        <f t="shared" si="21"/>
        <v>4</v>
      </c>
      <c r="C126" s="10">
        <v>1</v>
      </c>
      <c r="D126" s="10">
        <v>3</v>
      </c>
      <c r="E126" s="36">
        <v>70</v>
      </c>
      <c r="F126" s="36">
        <v>80</v>
      </c>
      <c r="G126" s="37">
        <f t="shared" si="22"/>
        <v>-10</v>
      </c>
    </row>
    <row r="127" spans="1:7">
      <c r="A127" s="35" t="str">
        <f>'1º Fase'!$F$9</f>
        <v>Morro da Cruz</v>
      </c>
      <c r="B127" s="10">
        <f t="shared" si="21"/>
        <v>4</v>
      </c>
      <c r="C127" s="10">
        <v>3</v>
      </c>
      <c r="D127" s="10">
        <v>1</v>
      </c>
      <c r="E127" s="36">
        <v>82</v>
      </c>
      <c r="F127" s="36">
        <v>84</v>
      </c>
      <c r="G127" s="37">
        <f t="shared" si="22"/>
        <v>-2</v>
      </c>
    </row>
    <row r="128" spans="1:7">
      <c r="A128" s="35" t="str">
        <f>'1º Fase'!$F$10</f>
        <v>Delber Automóveis</v>
      </c>
      <c r="B128" s="10">
        <f t="shared" si="21"/>
        <v>4</v>
      </c>
      <c r="C128" s="10">
        <v>1</v>
      </c>
      <c r="D128" s="10">
        <v>3</v>
      </c>
      <c r="E128" s="36">
        <v>84</v>
      </c>
      <c r="F128" s="36">
        <v>82</v>
      </c>
      <c r="G128" s="37">
        <f t="shared" si="22"/>
        <v>2</v>
      </c>
    </row>
    <row r="129" spans="1:7">
      <c r="A129" s="35" t="str">
        <f>'1º Fase'!$F$11</f>
        <v>13 de Maio</v>
      </c>
      <c r="B129" s="10">
        <f t="shared" si="21"/>
        <v>4</v>
      </c>
      <c r="C129" s="10">
        <v>2</v>
      </c>
      <c r="D129" s="10">
        <v>2</v>
      </c>
      <c r="E129" s="36">
        <v>70</v>
      </c>
      <c r="F129" s="36">
        <v>70</v>
      </c>
      <c r="G129" s="37">
        <f t="shared" si="22"/>
        <v>0</v>
      </c>
    </row>
    <row r="130" spans="1:7">
      <c r="A130" s="35" t="str">
        <f>'1º Fase'!$F$12</f>
        <v>Vildo</v>
      </c>
      <c r="B130" s="10">
        <f t="shared" si="21"/>
        <v>4</v>
      </c>
      <c r="C130" s="10">
        <v>2</v>
      </c>
      <c r="D130" s="10">
        <v>2</v>
      </c>
      <c r="E130" s="36">
        <v>70</v>
      </c>
      <c r="F130" s="36">
        <v>70</v>
      </c>
      <c r="G130" s="37">
        <f t="shared" si="22"/>
        <v>0</v>
      </c>
    </row>
    <row r="131" spans="1:7" ht="13.5" thickBot="1">
      <c r="A131" s="40" t="str">
        <f>'1º Fase'!$F$13</f>
        <v>Laeisz</v>
      </c>
      <c r="B131" s="38">
        <f t="shared" si="21"/>
        <v>0</v>
      </c>
      <c r="C131" s="38"/>
      <c r="D131" s="38"/>
      <c r="E131" s="41"/>
      <c r="F131" s="41"/>
      <c r="G131" s="39">
        <f t="shared" si="22"/>
        <v>0</v>
      </c>
    </row>
    <row r="132" spans="1:7" ht="13.5" thickBot="1"/>
    <row r="133" spans="1:7" ht="12.75" customHeight="1">
      <c r="A133" s="75" t="s">
        <v>82</v>
      </c>
      <c r="B133" s="77" t="s">
        <v>65</v>
      </c>
      <c r="C133" s="77" t="s">
        <v>66</v>
      </c>
      <c r="D133" s="77" t="s">
        <v>67</v>
      </c>
      <c r="E133" s="77" t="s">
        <v>68</v>
      </c>
      <c r="F133" s="77" t="s">
        <v>69</v>
      </c>
      <c r="G133" s="73" t="s">
        <v>70</v>
      </c>
    </row>
    <row r="134" spans="1:7">
      <c r="A134" s="76"/>
      <c r="B134" s="78"/>
      <c r="C134" s="78"/>
      <c r="D134" s="78"/>
      <c r="E134" s="78"/>
      <c r="F134" s="78"/>
      <c r="G134" s="74"/>
    </row>
    <row r="135" spans="1:7">
      <c r="A135" s="35" t="str">
        <f>'1º Fase'!$F$5</f>
        <v>ADR 7 de Maio</v>
      </c>
      <c r="B135" s="10">
        <f t="shared" ref="B135:B143" si="23">SUM(C135:D135)</f>
        <v>4</v>
      </c>
      <c r="C135" s="10">
        <v>2</v>
      </c>
      <c r="D135" s="10">
        <v>2</v>
      </c>
      <c r="E135" s="36">
        <v>72</v>
      </c>
      <c r="F135" s="36">
        <v>78</v>
      </c>
      <c r="G135" s="37">
        <f t="shared" ref="G135:G143" si="24">E135-F135</f>
        <v>-6</v>
      </c>
    </row>
    <row r="136" spans="1:7">
      <c r="A136" s="35" t="str">
        <f>'1º Fase'!$F$6</f>
        <v>Tifa do Scharlack</v>
      </c>
      <c r="B136" s="10">
        <f t="shared" si="23"/>
        <v>4</v>
      </c>
      <c r="C136" s="10">
        <v>2</v>
      </c>
      <c r="D136" s="10">
        <v>2</v>
      </c>
      <c r="E136" s="36">
        <v>86</v>
      </c>
      <c r="F136" s="36">
        <v>76</v>
      </c>
      <c r="G136" s="37">
        <f t="shared" si="24"/>
        <v>10</v>
      </c>
    </row>
    <row r="137" spans="1:7">
      <c r="A137" s="35" t="str">
        <f>'1º Fase'!$F$7</f>
        <v>Volta Grande</v>
      </c>
      <c r="B137" s="10">
        <f t="shared" si="23"/>
        <v>0</v>
      </c>
      <c r="C137" s="10"/>
      <c r="D137" s="10"/>
      <c r="E137" s="36"/>
      <c r="F137" s="36"/>
      <c r="G137" s="37">
        <f t="shared" si="24"/>
        <v>0</v>
      </c>
    </row>
    <row r="138" spans="1:7">
      <c r="A138" s="35" t="str">
        <f>'1º Fase'!$F$8</f>
        <v>Caçador</v>
      </c>
      <c r="B138" s="10">
        <f t="shared" si="23"/>
        <v>4</v>
      </c>
      <c r="C138" s="10">
        <v>3</v>
      </c>
      <c r="D138" s="10">
        <v>1</v>
      </c>
      <c r="E138" s="36">
        <v>84</v>
      </c>
      <c r="F138" s="36">
        <v>84</v>
      </c>
      <c r="G138" s="37">
        <f t="shared" si="24"/>
        <v>0</v>
      </c>
    </row>
    <row r="139" spans="1:7">
      <c r="A139" s="35" t="str">
        <f>'1º Fase'!$F$9</f>
        <v>Morro da Cruz</v>
      </c>
      <c r="B139" s="10">
        <f t="shared" si="23"/>
        <v>4</v>
      </c>
      <c r="C139" s="10">
        <v>3</v>
      </c>
      <c r="D139" s="10">
        <v>1</v>
      </c>
      <c r="E139" s="36">
        <v>84</v>
      </c>
      <c r="F139" s="36">
        <v>78</v>
      </c>
      <c r="G139" s="37">
        <f t="shared" si="24"/>
        <v>6</v>
      </c>
    </row>
    <row r="140" spans="1:7">
      <c r="A140" s="35" t="str">
        <f>'1º Fase'!$F$10</f>
        <v>Delber Automóveis</v>
      </c>
      <c r="B140" s="10">
        <f t="shared" si="23"/>
        <v>4</v>
      </c>
      <c r="C140" s="10">
        <v>2</v>
      </c>
      <c r="D140" s="10">
        <v>2</v>
      </c>
      <c r="E140" s="36">
        <v>78</v>
      </c>
      <c r="F140" s="36">
        <v>72</v>
      </c>
      <c r="G140" s="37">
        <f t="shared" si="24"/>
        <v>6</v>
      </c>
    </row>
    <row r="141" spans="1:7">
      <c r="A141" s="35" t="str">
        <f>'1º Fase'!$F$11</f>
        <v>13 de Maio</v>
      </c>
      <c r="B141" s="10">
        <f t="shared" si="23"/>
        <v>4</v>
      </c>
      <c r="C141" s="10">
        <v>1</v>
      </c>
      <c r="D141" s="10">
        <v>3</v>
      </c>
      <c r="E141" s="36">
        <v>84</v>
      </c>
      <c r="F141" s="36">
        <v>84</v>
      </c>
      <c r="G141" s="37">
        <f t="shared" si="24"/>
        <v>0</v>
      </c>
    </row>
    <row r="142" spans="1:7">
      <c r="A142" s="35" t="str">
        <f>'1º Fase'!$F$12</f>
        <v>Vildo</v>
      </c>
      <c r="B142" s="10">
        <f t="shared" si="23"/>
        <v>4</v>
      </c>
      <c r="C142" s="10">
        <v>2</v>
      </c>
      <c r="D142" s="10">
        <v>2</v>
      </c>
      <c r="E142" s="36">
        <v>76</v>
      </c>
      <c r="F142" s="36">
        <v>86</v>
      </c>
      <c r="G142" s="37">
        <f t="shared" si="24"/>
        <v>-10</v>
      </c>
    </row>
    <row r="143" spans="1:7" ht="13.5" thickBot="1">
      <c r="A143" s="40" t="str">
        <f>'1º Fase'!$F$13</f>
        <v>Laeisz</v>
      </c>
      <c r="B143" s="38">
        <f t="shared" si="23"/>
        <v>4</v>
      </c>
      <c r="C143" s="38">
        <v>1</v>
      </c>
      <c r="D143" s="38">
        <v>3</v>
      </c>
      <c r="E143" s="41">
        <v>78</v>
      </c>
      <c r="F143" s="41">
        <v>84</v>
      </c>
      <c r="G143" s="39">
        <f t="shared" si="24"/>
        <v>-6</v>
      </c>
    </row>
    <row r="144" spans="1:7" ht="13.5" thickBot="1"/>
    <row r="145" spans="1:7" ht="12.75" customHeight="1">
      <c r="A145" s="75" t="s">
        <v>83</v>
      </c>
      <c r="B145" s="77" t="s">
        <v>65</v>
      </c>
      <c r="C145" s="77" t="s">
        <v>66</v>
      </c>
      <c r="D145" s="77" t="s">
        <v>67</v>
      </c>
      <c r="E145" s="77" t="s">
        <v>68</v>
      </c>
      <c r="F145" s="77" t="s">
        <v>69</v>
      </c>
      <c r="G145" s="73" t="s">
        <v>70</v>
      </c>
    </row>
    <row r="146" spans="1:7">
      <c r="A146" s="76"/>
      <c r="B146" s="78"/>
      <c r="C146" s="78"/>
      <c r="D146" s="78"/>
      <c r="E146" s="78"/>
      <c r="F146" s="78"/>
      <c r="G146" s="74"/>
    </row>
    <row r="147" spans="1:7">
      <c r="A147" s="35" t="str">
        <f>'1º Fase'!$F$5</f>
        <v>ADR 7 de Maio</v>
      </c>
      <c r="B147" s="10">
        <f t="shared" ref="B147:B155" si="25">SUM(C147:D147)</f>
        <v>4</v>
      </c>
      <c r="C147" s="10">
        <v>1</v>
      </c>
      <c r="D147" s="10">
        <v>3</v>
      </c>
      <c r="E147" s="36">
        <v>56</v>
      </c>
      <c r="F147" s="36">
        <v>90</v>
      </c>
      <c r="G147" s="37">
        <f t="shared" ref="G147:G155" si="26">E147-F147</f>
        <v>-34</v>
      </c>
    </row>
    <row r="148" spans="1:7">
      <c r="A148" s="35" t="str">
        <f>'1º Fase'!$F$6</f>
        <v>Tifa do Scharlack</v>
      </c>
      <c r="B148" s="10">
        <f t="shared" si="25"/>
        <v>4</v>
      </c>
      <c r="C148" s="10">
        <v>3</v>
      </c>
      <c r="D148" s="10">
        <v>1</v>
      </c>
      <c r="E148" s="36">
        <v>94</v>
      </c>
      <c r="F148" s="36">
        <v>60</v>
      </c>
      <c r="G148" s="37">
        <f t="shared" si="26"/>
        <v>34</v>
      </c>
    </row>
    <row r="149" spans="1:7">
      <c r="A149" s="35" t="str">
        <f>'1º Fase'!$F$7</f>
        <v>Volta Grande</v>
      </c>
      <c r="B149" s="10">
        <f t="shared" si="25"/>
        <v>4</v>
      </c>
      <c r="C149" s="10">
        <v>3</v>
      </c>
      <c r="D149" s="10">
        <v>1</v>
      </c>
      <c r="E149" s="36">
        <v>90</v>
      </c>
      <c r="F149" s="36">
        <v>56</v>
      </c>
      <c r="G149" s="37">
        <f t="shared" si="26"/>
        <v>34</v>
      </c>
    </row>
    <row r="150" spans="1:7">
      <c r="A150" s="35" t="str">
        <f>'1º Fase'!$F$8</f>
        <v>Caçador</v>
      </c>
      <c r="B150" s="10">
        <f t="shared" si="25"/>
        <v>0</v>
      </c>
      <c r="C150" s="10"/>
      <c r="D150" s="10"/>
      <c r="E150" s="36"/>
      <c r="F150" s="36"/>
      <c r="G150" s="37">
        <f t="shared" si="26"/>
        <v>0</v>
      </c>
    </row>
    <row r="151" spans="1:7">
      <c r="A151" s="35" t="str">
        <f>'1º Fase'!$F$9</f>
        <v>Morro da Cruz</v>
      </c>
      <c r="B151" s="10">
        <f t="shared" si="25"/>
        <v>4</v>
      </c>
      <c r="C151" s="10">
        <v>1</v>
      </c>
      <c r="D151" s="10">
        <v>3</v>
      </c>
      <c r="E151" s="36">
        <v>54</v>
      </c>
      <c r="F151" s="36">
        <v>90</v>
      </c>
      <c r="G151" s="37">
        <f t="shared" si="26"/>
        <v>-36</v>
      </c>
    </row>
    <row r="152" spans="1:7">
      <c r="A152" s="35" t="str">
        <f>'1º Fase'!$F$10</f>
        <v>Delber Automóveis</v>
      </c>
      <c r="B152" s="10">
        <f t="shared" si="25"/>
        <v>4</v>
      </c>
      <c r="C152" s="10">
        <v>1</v>
      </c>
      <c r="D152" s="10">
        <v>3</v>
      </c>
      <c r="E152" s="36">
        <v>60</v>
      </c>
      <c r="F152" s="36">
        <v>94</v>
      </c>
      <c r="G152" s="37">
        <f t="shared" si="26"/>
        <v>-34</v>
      </c>
    </row>
    <row r="153" spans="1:7">
      <c r="A153" s="35" t="str">
        <f>'1º Fase'!$F$11</f>
        <v>13 de Maio</v>
      </c>
      <c r="B153" s="10">
        <f t="shared" si="25"/>
        <v>4</v>
      </c>
      <c r="C153" s="10">
        <v>4</v>
      </c>
      <c r="D153" s="10">
        <v>0</v>
      </c>
      <c r="E153" s="36">
        <v>96</v>
      </c>
      <c r="F153" s="36">
        <v>36</v>
      </c>
      <c r="G153" s="37">
        <f t="shared" si="26"/>
        <v>60</v>
      </c>
    </row>
    <row r="154" spans="1:7">
      <c r="A154" s="35" t="str">
        <f>'1º Fase'!$F$12</f>
        <v>Vildo</v>
      </c>
      <c r="B154" s="10">
        <f t="shared" si="25"/>
        <v>4</v>
      </c>
      <c r="C154" s="10">
        <v>3</v>
      </c>
      <c r="D154" s="10">
        <v>1</v>
      </c>
      <c r="E154" s="36">
        <v>90</v>
      </c>
      <c r="F154" s="36">
        <v>54</v>
      </c>
      <c r="G154" s="37">
        <f t="shared" si="26"/>
        <v>36</v>
      </c>
    </row>
    <row r="155" spans="1:7" ht="13.5" thickBot="1">
      <c r="A155" s="40" t="str">
        <f>'1º Fase'!$F$13</f>
        <v>Laeisz</v>
      </c>
      <c r="B155" s="38">
        <f t="shared" si="25"/>
        <v>4</v>
      </c>
      <c r="C155" s="38">
        <v>0</v>
      </c>
      <c r="D155" s="38">
        <v>4</v>
      </c>
      <c r="E155" s="41">
        <v>36</v>
      </c>
      <c r="F155" s="41">
        <v>96</v>
      </c>
      <c r="G155" s="39">
        <f t="shared" si="26"/>
        <v>-60</v>
      </c>
    </row>
    <row r="156" spans="1:7" ht="13.5" thickBot="1"/>
    <row r="157" spans="1:7" ht="12.75" customHeight="1">
      <c r="A157" s="75" t="s">
        <v>84</v>
      </c>
      <c r="B157" s="77" t="s">
        <v>65</v>
      </c>
      <c r="C157" s="77" t="s">
        <v>66</v>
      </c>
      <c r="D157" s="77" t="s">
        <v>67</v>
      </c>
      <c r="E157" s="77" t="s">
        <v>68</v>
      </c>
      <c r="F157" s="77" t="s">
        <v>69</v>
      </c>
      <c r="G157" s="73" t="s">
        <v>70</v>
      </c>
    </row>
    <row r="158" spans="1:7">
      <c r="A158" s="76"/>
      <c r="B158" s="78"/>
      <c r="C158" s="78"/>
      <c r="D158" s="78"/>
      <c r="E158" s="78"/>
      <c r="F158" s="78"/>
      <c r="G158" s="74"/>
    </row>
    <row r="159" spans="1:7">
      <c r="A159" s="35" t="str">
        <f>'1º Fase'!$F$5</f>
        <v>ADR 7 de Maio</v>
      </c>
      <c r="B159" s="10">
        <f t="shared" ref="B159:B167" si="27">SUM(C159:D159)</f>
        <v>0</v>
      </c>
      <c r="C159" s="10"/>
      <c r="D159" s="10"/>
      <c r="E159" s="36"/>
      <c r="F159" s="36"/>
      <c r="G159" s="37">
        <f t="shared" ref="G159:G167" si="28">E159-F159</f>
        <v>0</v>
      </c>
    </row>
    <row r="160" spans="1:7">
      <c r="A160" s="35" t="str">
        <f>'1º Fase'!$F$6</f>
        <v>Tifa do Scharlack</v>
      </c>
      <c r="B160" s="10">
        <f t="shared" si="27"/>
        <v>4</v>
      </c>
      <c r="C160" s="10">
        <v>2</v>
      </c>
      <c r="D160" s="10">
        <v>2</v>
      </c>
      <c r="E160" s="36">
        <f>'1º Fase'!K38</f>
        <v>2</v>
      </c>
      <c r="F160" s="36">
        <f>'1º Fase'!I38</f>
        <v>2</v>
      </c>
      <c r="G160" s="37">
        <f t="shared" si="28"/>
        <v>0</v>
      </c>
    </row>
    <row r="161" spans="1:7">
      <c r="A161" s="35" t="str">
        <f>'1º Fase'!$F$7</f>
        <v>Volta Grande</v>
      </c>
      <c r="B161" s="10">
        <f t="shared" si="27"/>
        <v>4</v>
      </c>
      <c r="C161" s="10">
        <v>1</v>
      </c>
      <c r="D161" s="10">
        <v>3</v>
      </c>
      <c r="E161" s="36">
        <v>66</v>
      </c>
      <c r="F161" s="36">
        <v>94</v>
      </c>
      <c r="G161" s="37">
        <f t="shared" si="28"/>
        <v>-28</v>
      </c>
    </row>
    <row r="162" spans="1:7">
      <c r="A162" s="35" t="str">
        <f>'1º Fase'!$F$8</f>
        <v>Caçador</v>
      </c>
      <c r="B162" s="10">
        <f t="shared" si="27"/>
        <v>4</v>
      </c>
      <c r="C162" s="10">
        <v>1</v>
      </c>
      <c r="D162" s="10">
        <v>3</v>
      </c>
      <c r="E162" s="36">
        <f>'1º Fase'!K39</f>
        <v>1</v>
      </c>
      <c r="F162" s="36">
        <f>'1º Fase'!I39</f>
        <v>3</v>
      </c>
      <c r="G162" s="37">
        <f t="shared" si="28"/>
        <v>-2</v>
      </c>
    </row>
    <row r="163" spans="1:7">
      <c r="A163" s="35" t="str">
        <f>'1º Fase'!$F$9</f>
        <v>Morro da Cruz</v>
      </c>
      <c r="B163" s="10">
        <f t="shared" si="27"/>
        <v>4</v>
      </c>
      <c r="C163" s="10">
        <v>3</v>
      </c>
      <c r="D163" s="10">
        <v>1</v>
      </c>
      <c r="E163" s="36">
        <f>'1º Fase'!I39</f>
        <v>3</v>
      </c>
      <c r="F163" s="36">
        <f>'1º Fase'!K39</f>
        <v>1</v>
      </c>
      <c r="G163" s="37">
        <f t="shared" si="28"/>
        <v>2</v>
      </c>
    </row>
    <row r="164" spans="1:7">
      <c r="A164" s="35" t="str">
        <f>'1º Fase'!$F$10</f>
        <v>Delber Automóveis</v>
      </c>
      <c r="B164" s="10">
        <f t="shared" si="27"/>
        <v>4</v>
      </c>
      <c r="C164" s="10">
        <v>2</v>
      </c>
      <c r="D164" s="10">
        <v>2</v>
      </c>
      <c r="E164" s="36">
        <v>74</v>
      </c>
      <c r="F164" s="36">
        <v>66</v>
      </c>
      <c r="G164" s="37">
        <f t="shared" si="28"/>
        <v>8</v>
      </c>
    </row>
    <row r="165" spans="1:7">
      <c r="A165" s="35" t="str">
        <f>'1º Fase'!$F$11</f>
        <v>13 de Maio</v>
      </c>
      <c r="B165" s="10">
        <f t="shared" si="27"/>
        <v>4</v>
      </c>
      <c r="C165" s="10">
        <v>3</v>
      </c>
      <c r="D165" s="10">
        <v>1</v>
      </c>
      <c r="E165" s="36">
        <v>94</v>
      </c>
      <c r="F165" s="36">
        <v>66</v>
      </c>
      <c r="G165" s="37">
        <f t="shared" si="28"/>
        <v>28</v>
      </c>
    </row>
    <row r="166" spans="1:7">
      <c r="A166" s="35" t="str">
        <f>'1º Fase'!$F$12</f>
        <v>Vildo</v>
      </c>
      <c r="B166" s="10">
        <f t="shared" si="27"/>
        <v>4</v>
      </c>
      <c r="C166" s="10">
        <v>2</v>
      </c>
      <c r="D166" s="10">
        <v>2</v>
      </c>
      <c r="E166" s="36">
        <v>66</v>
      </c>
      <c r="F166" s="36">
        <v>74</v>
      </c>
      <c r="G166" s="37">
        <f t="shared" si="28"/>
        <v>-8</v>
      </c>
    </row>
    <row r="167" spans="1:7" ht="13.5" thickBot="1">
      <c r="A167" s="40" t="str">
        <f>'1º Fase'!$F$13</f>
        <v>Laeisz</v>
      </c>
      <c r="B167" s="38">
        <f t="shared" si="27"/>
        <v>4</v>
      </c>
      <c r="C167" s="38">
        <v>2</v>
      </c>
      <c r="D167" s="38">
        <v>2</v>
      </c>
      <c r="E167" s="41">
        <f>'1º Fase'!I38</f>
        <v>2</v>
      </c>
      <c r="F167" s="41">
        <f>'1º Fase'!K38</f>
        <v>2</v>
      </c>
      <c r="G167" s="39">
        <f t="shared" si="28"/>
        <v>0</v>
      </c>
    </row>
    <row r="168" spans="1:7" ht="13.5" thickBot="1"/>
    <row r="169" spans="1:7" ht="12.75" customHeight="1">
      <c r="A169" s="75" t="s">
        <v>85</v>
      </c>
      <c r="B169" s="77" t="s">
        <v>65</v>
      </c>
      <c r="C169" s="77" t="s">
        <v>66</v>
      </c>
      <c r="D169" s="77" t="s">
        <v>67</v>
      </c>
      <c r="E169" s="77" t="s">
        <v>68</v>
      </c>
      <c r="F169" s="77" t="s">
        <v>69</v>
      </c>
      <c r="G169" s="73" t="s">
        <v>70</v>
      </c>
    </row>
    <row r="170" spans="1:7">
      <c r="A170" s="76"/>
      <c r="B170" s="78"/>
      <c r="C170" s="78"/>
      <c r="D170" s="78"/>
      <c r="E170" s="78"/>
      <c r="F170" s="78"/>
      <c r="G170" s="74"/>
    </row>
    <row r="171" spans="1:7">
      <c r="A171" s="35" t="str">
        <f>'1º Fase'!$F$5</f>
        <v>ADR 7 de Maio</v>
      </c>
      <c r="B171" s="10">
        <f t="shared" ref="B171:B179" si="29">SUM(C171:D171)</f>
        <v>0</v>
      </c>
      <c r="C171" s="10"/>
      <c r="D171" s="10"/>
      <c r="E171" s="36">
        <f>'1º Fase'!I47</f>
        <v>0</v>
      </c>
      <c r="F171" s="36">
        <f>'1º Fase'!K47</f>
        <v>0</v>
      </c>
      <c r="G171" s="37">
        <f t="shared" ref="G171:G179" si="30">E171-F171</f>
        <v>0</v>
      </c>
    </row>
    <row r="172" spans="1:7">
      <c r="A172" s="35" t="str">
        <f>'1º Fase'!$F$6</f>
        <v>Tifa do Scharlack</v>
      </c>
      <c r="B172" s="10">
        <f t="shared" si="29"/>
        <v>0</v>
      </c>
      <c r="C172" s="10"/>
      <c r="D172" s="10"/>
      <c r="E172" s="36">
        <f>'1º Fase'!K46</f>
        <v>0</v>
      </c>
      <c r="F172" s="36">
        <f>'1º Fase'!I46</f>
        <v>0</v>
      </c>
      <c r="G172" s="37">
        <f t="shared" si="30"/>
        <v>0</v>
      </c>
    </row>
    <row r="173" spans="1:7">
      <c r="A173" s="35" t="str">
        <f>'1º Fase'!$F$7</f>
        <v>Volta Grande</v>
      </c>
      <c r="B173" s="10">
        <f t="shared" si="29"/>
        <v>0</v>
      </c>
      <c r="C173" s="10"/>
      <c r="D173" s="10"/>
      <c r="E173" s="36">
        <f>'1º Fase'!I48</f>
        <v>0</v>
      </c>
      <c r="F173" s="36">
        <f>'1º Fase'!K48</f>
        <v>0</v>
      </c>
      <c r="G173" s="37">
        <f t="shared" si="30"/>
        <v>0</v>
      </c>
    </row>
    <row r="174" spans="1:7">
      <c r="A174" s="35" t="str">
        <f>'1º Fase'!$F$8</f>
        <v>Caçador</v>
      </c>
      <c r="B174" s="10">
        <f t="shared" si="29"/>
        <v>0</v>
      </c>
      <c r="C174" s="10"/>
      <c r="D174" s="10"/>
      <c r="E174" s="36">
        <f>'1º Fase'!I46</f>
        <v>0</v>
      </c>
      <c r="F174" s="36">
        <f>'1º Fase'!K46</f>
        <v>0</v>
      </c>
      <c r="G174" s="37">
        <f t="shared" si="30"/>
        <v>0</v>
      </c>
    </row>
    <row r="175" spans="1:7">
      <c r="A175" s="35" t="str">
        <f>'1º Fase'!$F$9</f>
        <v>Morro da Cruz</v>
      </c>
      <c r="B175" s="10">
        <f t="shared" si="29"/>
        <v>0</v>
      </c>
      <c r="C175" s="10"/>
      <c r="D175" s="10"/>
      <c r="E175" s="36">
        <f>'1º Fase'!K48</f>
        <v>0</v>
      </c>
      <c r="F175" s="36">
        <f>'1º Fase'!I48</f>
        <v>0</v>
      </c>
      <c r="G175" s="37">
        <f t="shared" si="30"/>
        <v>0</v>
      </c>
    </row>
    <row r="176" spans="1:7">
      <c r="A176" s="35" t="str">
        <f>'1º Fase'!$F$10</f>
        <v>Delber Automóveis</v>
      </c>
      <c r="B176" s="10">
        <f t="shared" si="29"/>
        <v>0</v>
      </c>
      <c r="C176" s="10"/>
      <c r="D176" s="10"/>
      <c r="E176" s="36">
        <f>'1º Fase'!K45</f>
        <v>0</v>
      </c>
      <c r="F176" s="36">
        <f>'1º Fase'!I45</f>
        <v>0</v>
      </c>
      <c r="G176" s="37">
        <f t="shared" si="30"/>
        <v>0</v>
      </c>
    </row>
    <row r="177" spans="1:7">
      <c r="A177" s="35" t="str">
        <f>'1º Fase'!$F$11</f>
        <v>13 de Maio</v>
      </c>
      <c r="B177" s="10">
        <f t="shared" si="29"/>
        <v>0</v>
      </c>
      <c r="C177" s="10"/>
      <c r="D177" s="10"/>
      <c r="E177" s="36"/>
      <c r="F177" s="36"/>
      <c r="G177" s="37">
        <f t="shared" si="30"/>
        <v>0</v>
      </c>
    </row>
    <row r="178" spans="1:7">
      <c r="A178" s="35" t="str">
        <f>'1º Fase'!$F$12</f>
        <v>Vildo</v>
      </c>
      <c r="B178" s="10">
        <f t="shared" si="29"/>
        <v>0</v>
      </c>
      <c r="C178" s="10"/>
      <c r="D178" s="10"/>
      <c r="E178" s="36">
        <f>'1º Fase'!K47</f>
        <v>0</v>
      </c>
      <c r="F178" s="36">
        <f>'1º Fase'!I47</f>
        <v>0</v>
      </c>
      <c r="G178" s="37">
        <f t="shared" si="30"/>
        <v>0</v>
      </c>
    </row>
    <row r="179" spans="1:7" ht="13.5" thickBot="1">
      <c r="A179" s="40" t="str">
        <f>'1º Fase'!$F$13</f>
        <v>Laeisz</v>
      </c>
      <c r="B179" s="38">
        <f t="shared" si="29"/>
        <v>0</v>
      </c>
      <c r="C179" s="38"/>
      <c r="D179" s="38"/>
      <c r="E179" s="41">
        <f>'1º Fase'!I45</f>
        <v>0</v>
      </c>
      <c r="F179" s="41">
        <f>'1º Fase'!K45</f>
        <v>0</v>
      </c>
      <c r="G179" s="39">
        <f t="shared" si="30"/>
        <v>0</v>
      </c>
    </row>
    <row r="180" spans="1:7" ht="13.5" thickBot="1"/>
    <row r="181" spans="1:7" ht="12.75" customHeight="1">
      <c r="A181" s="75" t="s">
        <v>86</v>
      </c>
      <c r="B181" s="77" t="s">
        <v>65</v>
      </c>
      <c r="C181" s="77" t="s">
        <v>66</v>
      </c>
      <c r="D181" s="77" t="s">
        <v>67</v>
      </c>
      <c r="E181" s="77" t="s">
        <v>68</v>
      </c>
      <c r="F181" s="77" t="s">
        <v>69</v>
      </c>
      <c r="G181" s="73" t="s">
        <v>70</v>
      </c>
    </row>
    <row r="182" spans="1:7">
      <c r="A182" s="76"/>
      <c r="B182" s="78"/>
      <c r="C182" s="78"/>
      <c r="D182" s="78"/>
      <c r="E182" s="78"/>
      <c r="F182" s="78"/>
      <c r="G182" s="74"/>
    </row>
    <row r="183" spans="1:7">
      <c r="A183" s="35" t="str">
        <f>'1º Fase'!$F$5</f>
        <v>ADR 7 de Maio</v>
      </c>
      <c r="B183" s="10">
        <f t="shared" ref="B183:B191" si="31">SUM(C183:D183)</f>
        <v>0</v>
      </c>
      <c r="C183" s="10"/>
      <c r="D183" s="10"/>
      <c r="E183" s="36">
        <f>'1º Fase'!I55</f>
        <v>0</v>
      </c>
      <c r="F183" s="36">
        <f>'1º Fase'!K55</f>
        <v>0</v>
      </c>
      <c r="G183" s="37">
        <f t="shared" ref="G183:G191" si="32">E183-F183</f>
        <v>0</v>
      </c>
    </row>
    <row r="184" spans="1:7">
      <c r="A184" s="35" t="str">
        <f>'1º Fase'!$F$6</f>
        <v>Tifa do Scharlack</v>
      </c>
      <c r="B184" s="10">
        <f t="shared" si="31"/>
        <v>0</v>
      </c>
      <c r="C184" s="10"/>
      <c r="D184" s="10"/>
      <c r="E184" s="36">
        <f>'1º Fase'!I53</f>
        <v>0</v>
      </c>
      <c r="F184" s="36">
        <f>'1º Fase'!K53</f>
        <v>0</v>
      </c>
      <c r="G184" s="37">
        <f t="shared" si="32"/>
        <v>0</v>
      </c>
    </row>
    <row r="185" spans="1:7">
      <c r="A185" s="35" t="str">
        <f>'1º Fase'!$F$7</f>
        <v>Volta Grande</v>
      </c>
      <c r="B185" s="10">
        <f t="shared" si="31"/>
        <v>0</v>
      </c>
      <c r="C185" s="10"/>
      <c r="D185" s="10"/>
      <c r="E185" s="36">
        <f>'1º Fase'!K53</f>
        <v>0</v>
      </c>
      <c r="F185" s="36">
        <f>'1º Fase'!I53</f>
        <v>0</v>
      </c>
      <c r="G185" s="37">
        <f t="shared" si="32"/>
        <v>0</v>
      </c>
    </row>
    <row r="186" spans="1:7">
      <c r="A186" s="35" t="str">
        <f>'1º Fase'!$F$8</f>
        <v>Caçador</v>
      </c>
      <c r="B186" s="10">
        <f t="shared" si="31"/>
        <v>0</v>
      </c>
      <c r="C186" s="10"/>
      <c r="D186" s="10"/>
      <c r="E186" s="36">
        <f>'1º Fase'!K54</f>
        <v>0</v>
      </c>
      <c r="F186" s="36">
        <f>'1º Fase'!I54</f>
        <v>0</v>
      </c>
      <c r="G186" s="37">
        <f t="shared" si="32"/>
        <v>0</v>
      </c>
    </row>
    <row r="187" spans="1:7">
      <c r="A187" s="35" t="str">
        <f>'1º Fase'!$F$9</f>
        <v>Morro da Cruz</v>
      </c>
      <c r="B187" s="10">
        <f t="shared" si="31"/>
        <v>0</v>
      </c>
      <c r="C187" s="10"/>
      <c r="D187" s="10"/>
      <c r="E187" s="36"/>
      <c r="F187" s="36"/>
      <c r="G187" s="37">
        <f t="shared" si="32"/>
        <v>0</v>
      </c>
    </row>
    <row r="188" spans="1:7">
      <c r="A188" s="35" t="str">
        <f>'1º Fase'!$F$10</f>
        <v>Delber Automóveis</v>
      </c>
      <c r="B188" s="10">
        <f t="shared" si="31"/>
        <v>0</v>
      </c>
      <c r="C188" s="10"/>
      <c r="D188" s="10"/>
      <c r="E188" s="36">
        <f>'1º Fase'!I54</f>
        <v>0</v>
      </c>
      <c r="F188" s="36">
        <f>'1º Fase'!K54</f>
        <v>0</v>
      </c>
      <c r="G188" s="37">
        <f t="shared" si="32"/>
        <v>0</v>
      </c>
    </row>
    <row r="189" spans="1:7">
      <c r="A189" s="35" t="str">
        <f>'1º Fase'!$F$11</f>
        <v>13 de Maio</v>
      </c>
      <c r="B189" s="10">
        <f t="shared" si="31"/>
        <v>0</v>
      </c>
      <c r="C189" s="10"/>
      <c r="D189" s="10"/>
      <c r="E189" s="36">
        <f>'1º Fase'!K55</f>
        <v>0</v>
      </c>
      <c r="F189" s="36">
        <f>'1º Fase'!I55</f>
        <v>0</v>
      </c>
      <c r="G189" s="37">
        <f t="shared" si="32"/>
        <v>0</v>
      </c>
    </row>
    <row r="190" spans="1:7">
      <c r="A190" s="35" t="str">
        <f>'1º Fase'!$F$12</f>
        <v>Vildo</v>
      </c>
      <c r="B190" s="10">
        <f t="shared" si="31"/>
        <v>0</v>
      </c>
      <c r="C190" s="10"/>
      <c r="D190" s="10"/>
      <c r="E190" s="36">
        <f>'1º Fase'!I52</f>
        <v>0</v>
      </c>
      <c r="F190" s="36">
        <f>'1º Fase'!K52</f>
        <v>0</v>
      </c>
      <c r="G190" s="37">
        <f t="shared" si="32"/>
        <v>0</v>
      </c>
    </row>
    <row r="191" spans="1:7" ht="13.5" thickBot="1">
      <c r="A191" s="40" t="str">
        <f>'1º Fase'!$F$13</f>
        <v>Laeisz</v>
      </c>
      <c r="B191" s="38">
        <f t="shared" si="31"/>
        <v>0</v>
      </c>
      <c r="C191" s="38"/>
      <c r="D191" s="38"/>
      <c r="E191" s="41">
        <f>'1º Fase'!K52</f>
        <v>0</v>
      </c>
      <c r="F191" s="41">
        <f>'1º Fase'!I52</f>
        <v>0</v>
      </c>
      <c r="G191" s="39">
        <f t="shared" si="32"/>
        <v>0</v>
      </c>
    </row>
    <row r="192" spans="1:7" ht="13.5" thickBot="1"/>
    <row r="193" spans="1:7" ht="12.75" customHeight="1">
      <c r="A193" s="75" t="s">
        <v>87</v>
      </c>
      <c r="B193" s="77" t="s">
        <v>65</v>
      </c>
      <c r="C193" s="77" t="s">
        <v>66</v>
      </c>
      <c r="D193" s="77" t="s">
        <v>67</v>
      </c>
      <c r="E193" s="77" t="s">
        <v>68</v>
      </c>
      <c r="F193" s="77" t="s">
        <v>69</v>
      </c>
      <c r="G193" s="73" t="s">
        <v>70</v>
      </c>
    </row>
    <row r="194" spans="1:7">
      <c r="A194" s="76"/>
      <c r="B194" s="78"/>
      <c r="C194" s="78"/>
      <c r="D194" s="78"/>
      <c r="E194" s="78"/>
      <c r="F194" s="78"/>
      <c r="G194" s="74"/>
    </row>
    <row r="195" spans="1:7">
      <c r="A195" s="35" t="str">
        <f>'1º Fase'!$F$5</f>
        <v>ADR 7 de Maio</v>
      </c>
      <c r="B195" s="10">
        <f t="shared" ref="B195:B203" si="33">SUM(C195:D195)</f>
        <v>0</v>
      </c>
      <c r="C195" s="10"/>
      <c r="D195" s="10"/>
      <c r="E195" s="36">
        <f>'1º Fase'!I60</f>
        <v>0</v>
      </c>
      <c r="F195" s="36">
        <f>'1º Fase'!K60</f>
        <v>0</v>
      </c>
      <c r="G195" s="37">
        <f t="shared" ref="G195:G203" si="34">E195-F195</f>
        <v>0</v>
      </c>
    </row>
    <row r="196" spans="1:7">
      <c r="A196" s="35" t="str">
        <f>'1º Fase'!$F$6</f>
        <v>Tifa do Scharlack</v>
      </c>
      <c r="B196" s="10">
        <f t="shared" si="33"/>
        <v>0</v>
      </c>
      <c r="C196" s="10"/>
      <c r="D196" s="10"/>
      <c r="E196" s="36"/>
      <c r="F196" s="36"/>
      <c r="G196" s="37">
        <f t="shared" si="34"/>
        <v>0</v>
      </c>
    </row>
    <row r="197" spans="1:7">
      <c r="A197" s="35" t="str">
        <f>'1º Fase'!$F$7</f>
        <v>Volta Grande</v>
      </c>
      <c r="B197" s="10">
        <f t="shared" si="33"/>
        <v>0</v>
      </c>
      <c r="C197" s="10"/>
      <c r="D197" s="10"/>
      <c r="E197" s="36">
        <f>'1º Fase'!I62</f>
        <v>0</v>
      </c>
      <c r="F197" s="36">
        <f>'1º Fase'!K62</f>
        <v>0</v>
      </c>
      <c r="G197" s="37">
        <f t="shared" si="34"/>
        <v>0</v>
      </c>
    </row>
    <row r="198" spans="1:7">
      <c r="A198" s="35" t="str">
        <f>'1º Fase'!$F$8</f>
        <v>Caçador</v>
      </c>
      <c r="B198" s="10">
        <f t="shared" si="33"/>
        <v>0</v>
      </c>
      <c r="C198" s="10"/>
      <c r="D198" s="10"/>
      <c r="E198" s="36">
        <f>'1º Fase'!I59</f>
        <v>0</v>
      </c>
      <c r="F198" s="36">
        <f>'1º Fase'!K59</f>
        <v>0</v>
      </c>
      <c r="G198" s="37">
        <f t="shared" si="34"/>
        <v>0</v>
      </c>
    </row>
    <row r="199" spans="1:7">
      <c r="A199" s="35" t="str">
        <f>'1º Fase'!$F$9</f>
        <v>Morro da Cruz</v>
      </c>
      <c r="B199" s="10">
        <f t="shared" si="33"/>
        <v>0</v>
      </c>
      <c r="C199" s="10"/>
      <c r="D199" s="10"/>
      <c r="E199" s="36">
        <f>'1º Fase'!K61</f>
        <v>0</v>
      </c>
      <c r="F199" s="36">
        <f>'1º Fase'!I61</f>
        <v>0</v>
      </c>
      <c r="G199" s="37">
        <f t="shared" si="34"/>
        <v>0</v>
      </c>
    </row>
    <row r="200" spans="1:7">
      <c r="A200" s="35" t="str">
        <f>'1º Fase'!$F$10</f>
        <v>Delber Automóveis</v>
      </c>
      <c r="B200" s="10">
        <f t="shared" si="33"/>
        <v>0</v>
      </c>
      <c r="C200" s="10"/>
      <c r="D200" s="10"/>
      <c r="E200" s="36">
        <f>'1º Fase'!K62</f>
        <v>0</v>
      </c>
      <c r="F200" s="36">
        <f>'1º Fase'!I62</f>
        <v>0</v>
      </c>
      <c r="G200" s="37">
        <f t="shared" si="34"/>
        <v>0</v>
      </c>
    </row>
    <row r="201" spans="1:7">
      <c r="A201" s="35" t="str">
        <f>'1º Fase'!$F$11</f>
        <v>13 de Maio</v>
      </c>
      <c r="B201" s="10">
        <f t="shared" si="33"/>
        <v>0</v>
      </c>
      <c r="C201" s="10"/>
      <c r="D201" s="10"/>
      <c r="E201" s="36">
        <f>'1º Fase'!I61</f>
        <v>0</v>
      </c>
      <c r="F201" s="36">
        <f>'1º Fase'!K61</f>
        <v>0</v>
      </c>
      <c r="G201" s="37">
        <f t="shared" si="34"/>
        <v>0</v>
      </c>
    </row>
    <row r="202" spans="1:7">
      <c r="A202" s="35" t="str">
        <f>'1º Fase'!$F$12</f>
        <v>Vildo</v>
      </c>
      <c r="B202" s="10">
        <f t="shared" si="33"/>
        <v>0</v>
      </c>
      <c r="C202" s="10"/>
      <c r="D202" s="10"/>
      <c r="E202" s="36">
        <f>'1º Fase'!K59</f>
        <v>0</v>
      </c>
      <c r="F202" s="36">
        <f>'1º Fase'!I59</f>
        <v>0</v>
      </c>
      <c r="G202" s="37">
        <f t="shared" si="34"/>
        <v>0</v>
      </c>
    </row>
    <row r="203" spans="1:7" ht="13.5" thickBot="1">
      <c r="A203" s="40" t="str">
        <f>'1º Fase'!$F$13</f>
        <v>Laeisz</v>
      </c>
      <c r="B203" s="38">
        <f t="shared" si="33"/>
        <v>0</v>
      </c>
      <c r="C203" s="38"/>
      <c r="D203" s="38"/>
      <c r="E203" s="41">
        <f>'1º Fase'!K60</f>
        <v>0</v>
      </c>
      <c r="F203" s="41">
        <f>'1º Fase'!I60</f>
        <v>0</v>
      </c>
      <c r="G203" s="39">
        <f t="shared" si="34"/>
        <v>0</v>
      </c>
    </row>
    <row r="204" spans="1:7" ht="13.5" thickBot="1"/>
    <row r="205" spans="1:7" ht="12.75" customHeight="1">
      <c r="A205" s="75" t="s">
        <v>88</v>
      </c>
      <c r="B205" s="77" t="s">
        <v>65</v>
      </c>
      <c r="C205" s="77" t="s">
        <v>66</v>
      </c>
      <c r="D205" s="77" t="s">
        <v>67</v>
      </c>
      <c r="E205" s="77" t="s">
        <v>68</v>
      </c>
      <c r="F205" s="77" t="s">
        <v>69</v>
      </c>
      <c r="G205" s="73" t="s">
        <v>70</v>
      </c>
    </row>
    <row r="206" spans="1:7">
      <c r="A206" s="76"/>
      <c r="B206" s="78"/>
      <c r="C206" s="78"/>
      <c r="D206" s="78"/>
      <c r="E206" s="78"/>
      <c r="F206" s="78"/>
      <c r="G206" s="74"/>
    </row>
    <row r="207" spans="1:7">
      <c r="A207" s="35" t="str">
        <f>'1º Fase'!$F$5</f>
        <v>ADR 7 de Maio</v>
      </c>
      <c r="B207" s="10">
        <f t="shared" ref="B207:B215" si="35">SUM(C207:D207)</f>
        <v>0</v>
      </c>
      <c r="C207" s="10"/>
      <c r="D207" s="10"/>
      <c r="E207" s="36">
        <f>'1º Fase'!K69</f>
        <v>0</v>
      </c>
      <c r="F207" s="36">
        <f>'1º Fase'!I69</f>
        <v>0</v>
      </c>
      <c r="G207" s="37">
        <f t="shared" ref="G207:G215" si="36">E207-F207</f>
        <v>0</v>
      </c>
    </row>
    <row r="208" spans="1:7">
      <c r="A208" s="35" t="str">
        <f>'1º Fase'!$F$6</f>
        <v>Tifa do Scharlack</v>
      </c>
      <c r="B208" s="10">
        <f t="shared" si="35"/>
        <v>0</v>
      </c>
      <c r="C208" s="10"/>
      <c r="D208" s="10"/>
      <c r="E208" s="36">
        <f>'1º Fase'!I67</f>
        <v>0</v>
      </c>
      <c r="F208" s="36">
        <f>'1º Fase'!K67</f>
        <v>0</v>
      </c>
      <c r="G208" s="37">
        <f t="shared" si="36"/>
        <v>0</v>
      </c>
    </row>
    <row r="209" spans="1:7">
      <c r="A209" s="35" t="str">
        <f>'1º Fase'!$F$7</f>
        <v>Volta Grande</v>
      </c>
      <c r="B209" s="10">
        <f t="shared" si="35"/>
        <v>0</v>
      </c>
      <c r="C209" s="10"/>
      <c r="D209" s="10"/>
      <c r="E209" s="36">
        <f>'1º Fase'!K68</f>
        <v>0</v>
      </c>
      <c r="F209" s="36">
        <f>'1º Fase'!I68</f>
        <v>0</v>
      </c>
      <c r="G209" s="37">
        <f t="shared" si="36"/>
        <v>0</v>
      </c>
    </row>
    <row r="210" spans="1:7">
      <c r="A210" s="35" t="str">
        <f>'1º Fase'!$F$8</f>
        <v>Caçador</v>
      </c>
      <c r="B210" s="10">
        <f t="shared" si="35"/>
        <v>0</v>
      </c>
      <c r="C210" s="10"/>
      <c r="D210" s="10"/>
      <c r="E210" s="36">
        <f>'1º Fase'!K66</f>
        <v>0</v>
      </c>
      <c r="F210" s="36">
        <f>'1º Fase'!I66</f>
        <v>0</v>
      </c>
      <c r="G210" s="37">
        <f t="shared" si="36"/>
        <v>0</v>
      </c>
    </row>
    <row r="211" spans="1:7">
      <c r="A211" s="35" t="str">
        <f>'1º Fase'!$F$9</f>
        <v>Morro da Cruz</v>
      </c>
      <c r="B211" s="10">
        <f t="shared" si="35"/>
        <v>0</v>
      </c>
      <c r="C211" s="10"/>
      <c r="D211" s="10"/>
      <c r="E211" s="36">
        <f>'1º Fase'!I69</f>
        <v>0</v>
      </c>
      <c r="F211" s="36">
        <f>'1º Fase'!K69</f>
        <v>0</v>
      </c>
      <c r="G211" s="37">
        <f t="shared" si="36"/>
        <v>0</v>
      </c>
    </row>
    <row r="212" spans="1:7">
      <c r="A212" s="35" t="str">
        <f>'1º Fase'!$F$10</f>
        <v>Delber Automóveis</v>
      </c>
      <c r="B212" s="10">
        <f t="shared" si="35"/>
        <v>0</v>
      </c>
      <c r="C212" s="10"/>
      <c r="D212" s="10"/>
      <c r="E212" s="36"/>
      <c r="F212" s="36"/>
      <c r="G212" s="37">
        <f t="shared" si="36"/>
        <v>0</v>
      </c>
    </row>
    <row r="213" spans="1:7">
      <c r="A213" s="35" t="str">
        <f>'1º Fase'!$F$11</f>
        <v>13 de Maio</v>
      </c>
      <c r="B213" s="10">
        <f t="shared" si="35"/>
        <v>0</v>
      </c>
      <c r="C213" s="10"/>
      <c r="D213" s="10"/>
      <c r="E213" s="36">
        <f>'1º Fase'!K67</f>
        <v>0</v>
      </c>
      <c r="F213" s="36">
        <f>'1º Fase'!I67</f>
        <v>0</v>
      </c>
      <c r="G213" s="37">
        <f t="shared" si="36"/>
        <v>0</v>
      </c>
    </row>
    <row r="214" spans="1:7">
      <c r="A214" s="35" t="str">
        <f>'1º Fase'!$F$12</f>
        <v>Vildo</v>
      </c>
      <c r="B214" s="10">
        <f t="shared" si="35"/>
        <v>0</v>
      </c>
      <c r="C214" s="10"/>
      <c r="D214" s="10"/>
      <c r="E214" s="36">
        <f>'1º Fase'!I68</f>
        <v>0</v>
      </c>
      <c r="F214" s="36">
        <f>'1º Fase'!K68</f>
        <v>0</v>
      </c>
      <c r="G214" s="37">
        <f t="shared" si="36"/>
        <v>0</v>
      </c>
    </row>
    <row r="215" spans="1:7" ht="13.5" thickBot="1">
      <c r="A215" s="40" t="str">
        <f>'1º Fase'!$F$13</f>
        <v>Laeisz</v>
      </c>
      <c r="B215" s="38">
        <f t="shared" si="35"/>
        <v>0</v>
      </c>
      <c r="C215" s="38"/>
      <c r="D215" s="38"/>
      <c r="E215" s="41">
        <f>'1º Fase'!I66</f>
        <v>0</v>
      </c>
      <c r="F215" s="41">
        <f>'1º Fase'!K66</f>
        <v>0</v>
      </c>
      <c r="G215" s="39">
        <f t="shared" si="36"/>
        <v>0</v>
      </c>
    </row>
    <row r="216" spans="1:7" ht="13.5" thickBot="1"/>
    <row r="217" spans="1:7" ht="12.75" customHeight="1">
      <c r="A217" s="75" t="s">
        <v>89</v>
      </c>
      <c r="B217" s="77" t="s">
        <v>65</v>
      </c>
      <c r="C217" s="77" t="s">
        <v>66</v>
      </c>
      <c r="D217" s="77" t="s">
        <v>67</v>
      </c>
      <c r="E217" s="77" t="s">
        <v>68</v>
      </c>
      <c r="F217" s="77" t="s">
        <v>69</v>
      </c>
      <c r="G217" s="73" t="s">
        <v>70</v>
      </c>
    </row>
    <row r="218" spans="1:7">
      <c r="A218" s="76"/>
      <c r="B218" s="78"/>
      <c r="C218" s="78"/>
      <c r="D218" s="78"/>
      <c r="E218" s="78"/>
      <c r="F218" s="78"/>
      <c r="G218" s="74"/>
    </row>
    <row r="219" spans="1:7">
      <c r="A219" s="35" t="str">
        <f>'1º Fase'!$F$5</f>
        <v>ADR 7 de Maio</v>
      </c>
      <c r="B219" s="10">
        <f t="shared" ref="B219:B227" si="37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8">E219-F219</f>
        <v>0</v>
      </c>
    </row>
    <row r="220" spans="1:7">
      <c r="A220" s="35" t="str">
        <f>'1º Fase'!$F$6</f>
        <v>Tifa do Scharlack</v>
      </c>
      <c r="B220" s="10">
        <f t="shared" si="37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8"/>
        <v>0</v>
      </c>
    </row>
    <row r="221" spans="1:7">
      <c r="A221" s="35" t="str">
        <f>'1º Fase'!$F$7</f>
        <v>Volta Grande</v>
      </c>
      <c r="B221" s="10">
        <f t="shared" si="37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8"/>
        <v>0</v>
      </c>
    </row>
    <row r="222" spans="1:7">
      <c r="A222" s="35" t="str">
        <f>'1º Fase'!$F$8</f>
        <v>Caçador</v>
      </c>
      <c r="B222" s="10">
        <f t="shared" si="37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8"/>
        <v>0</v>
      </c>
    </row>
    <row r="223" spans="1:7">
      <c r="A223" s="35" t="str">
        <f>'1º Fase'!$F$9</f>
        <v>Morro da Cruz</v>
      </c>
      <c r="B223" s="10">
        <f t="shared" si="37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8"/>
        <v>0</v>
      </c>
    </row>
    <row r="224" spans="1:7">
      <c r="A224" s="35" t="str">
        <f>'1º Fase'!$F$10</f>
        <v>Delber Automóveis</v>
      </c>
      <c r="B224" s="10">
        <f t="shared" si="37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8"/>
        <v>0</v>
      </c>
    </row>
    <row r="225" spans="1:7">
      <c r="A225" s="35" t="str">
        <f>'1º Fase'!$F$11</f>
        <v>13 de Maio</v>
      </c>
      <c r="B225" s="10">
        <f t="shared" si="37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8"/>
        <v>0</v>
      </c>
    </row>
    <row r="226" spans="1:7">
      <c r="A226" s="35" t="str">
        <f>'1º Fase'!$F$12</f>
        <v>Vildo</v>
      </c>
      <c r="B226" s="10">
        <f t="shared" si="37"/>
        <v>0</v>
      </c>
      <c r="C226" s="10"/>
      <c r="D226" s="10"/>
      <c r="E226" s="36"/>
      <c r="F226" s="36"/>
      <c r="G226" s="37">
        <f t="shared" si="38"/>
        <v>0</v>
      </c>
    </row>
    <row r="227" spans="1:7" ht="13.5" thickBot="1">
      <c r="A227" s="40" t="str">
        <f>'1º Fase'!$F$13</f>
        <v>Laeisz</v>
      </c>
      <c r="B227" s="38">
        <f t="shared" si="37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8"/>
        <v>0</v>
      </c>
    </row>
    <row r="228" spans="1:7" ht="13.5" thickBot="1"/>
    <row r="229" spans="1:7" ht="12.75" customHeight="1">
      <c r="A229" s="75" t="s">
        <v>80</v>
      </c>
      <c r="B229" s="77" t="s">
        <v>65</v>
      </c>
      <c r="C229" s="77" t="s">
        <v>66</v>
      </c>
      <c r="D229" s="77" t="s">
        <v>67</v>
      </c>
      <c r="E229" s="77" t="s">
        <v>68</v>
      </c>
      <c r="F229" s="77" t="s">
        <v>69</v>
      </c>
      <c r="G229" s="73" t="s">
        <v>70</v>
      </c>
    </row>
    <row r="230" spans="1:7">
      <c r="A230" s="76"/>
      <c r="B230" s="78"/>
      <c r="C230" s="78"/>
      <c r="D230" s="78"/>
      <c r="E230" s="78"/>
      <c r="F230" s="78"/>
      <c r="G230" s="74"/>
    </row>
    <row r="231" spans="1:7">
      <c r="A231" s="35" t="str">
        <f>'1º Fase'!$F$5</f>
        <v>ADR 7 de Maio</v>
      </c>
      <c r="B231" s="10">
        <f t="shared" ref="B231:B239" si="39">SUM(C231:D231)</f>
        <v>12</v>
      </c>
      <c r="C231" s="36">
        <f t="shared" ref="C231:F239" si="40">C123+C135+C147+C159+C171+C183+C195+C207+C219</f>
        <v>3</v>
      </c>
      <c r="D231" s="36">
        <f t="shared" si="40"/>
        <v>9</v>
      </c>
      <c r="E231" s="36">
        <f t="shared" si="40"/>
        <v>182</v>
      </c>
      <c r="F231" s="36">
        <f t="shared" si="40"/>
        <v>264</v>
      </c>
      <c r="G231" s="37">
        <f t="shared" ref="G231:G239" si="41">E231-F231</f>
        <v>-82</v>
      </c>
    </row>
    <row r="232" spans="1:7">
      <c r="A232" s="35" t="str">
        <f>'1º Fase'!$F$6</f>
        <v>Tifa do Scharlack</v>
      </c>
      <c r="B232" s="10">
        <f t="shared" si="39"/>
        <v>16</v>
      </c>
      <c r="C232" s="36">
        <f t="shared" si="40"/>
        <v>11</v>
      </c>
      <c r="D232" s="36">
        <f t="shared" si="40"/>
        <v>5</v>
      </c>
      <c r="E232" s="36">
        <f t="shared" si="40"/>
        <v>278</v>
      </c>
      <c r="F232" s="36">
        <f t="shared" si="40"/>
        <v>192</v>
      </c>
      <c r="G232" s="37">
        <f t="shared" si="41"/>
        <v>86</v>
      </c>
    </row>
    <row r="233" spans="1:7">
      <c r="A233" s="35" t="str">
        <f>'1º Fase'!$F$7</f>
        <v>Volta Grande</v>
      </c>
      <c r="B233" s="10">
        <f t="shared" si="39"/>
        <v>12</v>
      </c>
      <c r="C233" s="36">
        <f t="shared" si="40"/>
        <v>7</v>
      </c>
      <c r="D233" s="36">
        <f t="shared" si="40"/>
        <v>5</v>
      </c>
      <c r="E233" s="36">
        <f t="shared" si="40"/>
        <v>236</v>
      </c>
      <c r="F233" s="36">
        <f t="shared" si="40"/>
        <v>220</v>
      </c>
      <c r="G233" s="37">
        <f t="shared" si="41"/>
        <v>16</v>
      </c>
    </row>
    <row r="234" spans="1:7">
      <c r="A234" s="35" t="str">
        <f>'1º Fase'!$F$8</f>
        <v>Caçador</v>
      </c>
      <c r="B234" s="10">
        <f t="shared" si="39"/>
        <v>12</v>
      </c>
      <c r="C234" s="36">
        <f t="shared" si="40"/>
        <v>5</v>
      </c>
      <c r="D234" s="36">
        <f t="shared" si="40"/>
        <v>7</v>
      </c>
      <c r="E234" s="36">
        <f t="shared" si="40"/>
        <v>155</v>
      </c>
      <c r="F234" s="36">
        <f t="shared" si="40"/>
        <v>167</v>
      </c>
      <c r="G234" s="37">
        <f t="shared" si="41"/>
        <v>-12</v>
      </c>
    </row>
    <row r="235" spans="1:7">
      <c r="A235" s="35" t="str">
        <f>'1º Fase'!$F$9</f>
        <v>Morro da Cruz</v>
      </c>
      <c r="B235" s="10">
        <f t="shared" si="39"/>
        <v>16</v>
      </c>
      <c r="C235" s="36">
        <f t="shared" si="40"/>
        <v>10</v>
      </c>
      <c r="D235" s="36">
        <f t="shared" si="40"/>
        <v>6</v>
      </c>
      <c r="E235" s="36">
        <f t="shared" si="40"/>
        <v>223</v>
      </c>
      <c r="F235" s="36">
        <f t="shared" si="40"/>
        <v>253</v>
      </c>
      <c r="G235" s="37">
        <f t="shared" si="41"/>
        <v>-30</v>
      </c>
    </row>
    <row r="236" spans="1:7">
      <c r="A236" s="35" t="str">
        <f>'1º Fase'!$F$10</f>
        <v>Delber Automóveis</v>
      </c>
      <c r="B236" s="10">
        <f t="shared" si="39"/>
        <v>16</v>
      </c>
      <c r="C236" s="36">
        <f t="shared" si="40"/>
        <v>6</v>
      </c>
      <c r="D236" s="36">
        <f t="shared" si="40"/>
        <v>10</v>
      </c>
      <c r="E236" s="36">
        <f t="shared" si="40"/>
        <v>296</v>
      </c>
      <c r="F236" s="36">
        <f t="shared" si="40"/>
        <v>314</v>
      </c>
      <c r="G236" s="37">
        <f t="shared" si="41"/>
        <v>-18</v>
      </c>
    </row>
    <row r="237" spans="1:7">
      <c r="A237" s="35" t="str">
        <f>'1º Fase'!$F$11</f>
        <v>13 de Maio</v>
      </c>
      <c r="B237" s="10">
        <f t="shared" si="39"/>
        <v>16</v>
      </c>
      <c r="C237" s="36">
        <f t="shared" si="40"/>
        <v>10</v>
      </c>
      <c r="D237" s="36">
        <f t="shared" si="40"/>
        <v>6</v>
      </c>
      <c r="E237" s="36">
        <f t="shared" si="40"/>
        <v>344</v>
      </c>
      <c r="F237" s="36">
        <f t="shared" si="40"/>
        <v>256</v>
      </c>
      <c r="G237" s="37">
        <f t="shared" si="41"/>
        <v>88</v>
      </c>
    </row>
    <row r="238" spans="1:7">
      <c r="A238" s="35" t="str">
        <f>'1º Fase'!$F$12</f>
        <v>Vildo</v>
      </c>
      <c r="B238" s="10">
        <f t="shared" si="39"/>
        <v>16</v>
      </c>
      <c r="C238" s="36">
        <f t="shared" si="40"/>
        <v>9</v>
      </c>
      <c r="D238" s="36">
        <f t="shared" si="40"/>
        <v>7</v>
      </c>
      <c r="E238" s="36">
        <f t="shared" si="40"/>
        <v>302</v>
      </c>
      <c r="F238" s="36">
        <f t="shared" si="40"/>
        <v>284</v>
      </c>
      <c r="G238" s="37">
        <f t="shared" si="41"/>
        <v>18</v>
      </c>
    </row>
    <row r="239" spans="1:7" ht="13.5" thickBot="1">
      <c r="A239" s="40" t="str">
        <f>'1º Fase'!$F$13</f>
        <v>Laeisz</v>
      </c>
      <c r="B239" s="38">
        <f t="shared" si="39"/>
        <v>12</v>
      </c>
      <c r="C239" s="41">
        <f t="shared" si="40"/>
        <v>3</v>
      </c>
      <c r="D239" s="41">
        <f t="shared" si="40"/>
        <v>9</v>
      </c>
      <c r="E239" s="41">
        <f t="shared" si="40"/>
        <v>116</v>
      </c>
      <c r="F239" s="41">
        <f t="shared" si="40"/>
        <v>182</v>
      </c>
      <c r="G239" s="39">
        <f t="shared" si="41"/>
        <v>-66</v>
      </c>
    </row>
    <row r="242" spans="1:7" ht="13.5" thickBot="1"/>
    <row r="243" spans="1:7" ht="12.75" customHeight="1">
      <c r="A243" s="75" t="s">
        <v>90</v>
      </c>
      <c r="B243" s="77" t="s">
        <v>65</v>
      </c>
      <c r="C243" s="77" t="s">
        <v>66</v>
      </c>
      <c r="D243" s="77" t="s">
        <v>67</v>
      </c>
      <c r="E243" s="77" t="s">
        <v>68</v>
      </c>
      <c r="F243" s="77" t="s">
        <v>69</v>
      </c>
      <c r="G243" s="73" t="s">
        <v>70</v>
      </c>
    </row>
    <row r="244" spans="1:7">
      <c r="A244" s="76"/>
      <c r="B244" s="78"/>
      <c r="C244" s="78"/>
      <c r="D244" s="78"/>
      <c r="E244" s="78"/>
      <c r="F244" s="78"/>
      <c r="G244" s="74"/>
    </row>
    <row r="245" spans="1:7">
      <c r="A245" s="35" t="str">
        <f>'1º Fase'!$F$5</f>
        <v>ADR 7 de Maio</v>
      </c>
      <c r="B245" s="10">
        <f t="shared" ref="B245:B253" si="42">SUM(C245:D245)</f>
        <v>44</v>
      </c>
      <c r="C245" s="36">
        <f t="shared" ref="C245:F253" si="43">C111+C231</f>
        <v>20</v>
      </c>
      <c r="D245" s="36">
        <f t="shared" si="43"/>
        <v>24</v>
      </c>
      <c r="E245" s="36">
        <f t="shared" si="43"/>
        <v>788</v>
      </c>
      <c r="F245" s="36">
        <f t="shared" si="43"/>
        <v>860</v>
      </c>
      <c r="G245" s="37">
        <f t="shared" ref="G245:G253" si="44">E245-F245</f>
        <v>-72</v>
      </c>
    </row>
    <row r="246" spans="1:7">
      <c r="A246" s="35" t="str">
        <f>'1º Fase'!$F$6</f>
        <v>Tifa do Scharlack</v>
      </c>
      <c r="B246" s="10">
        <f t="shared" si="42"/>
        <v>48</v>
      </c>
      <c r="C246" s="36">
        <f t="shared" si="43"/>
        <v>29</v>
      </c>
      <c r="D246" s="36">
        <f t="shared" si="43"/>
        <v>19</v>
      </c>
      <c r="E246" s="36">
        <f t="shared" si="43"/>
        <v>904</v>
      </c>
      <c r="F246" s="36">
        <f t="shared" si="43"/>
        <v>754</v>
      </c>
      <c r="G246" s="37">
        <f t="shared" si="44"/>
        <v>150</v>
      </c>
    </row>
    <row r="247" spans="1:7">
      <c r="A247" s="35" t="str">
        <f>'1º Fase'!$F$7</f>
        <v>Volta Grande</v>
      </c>
      <c r="B247" s="10">
        <f t="shared" si="42"/>
        <v>44</v>
      </c>
      <c r="C247" s="36">
        <f t="shared" si="43"/>
        <v>24</v>
      </c>
      <c r="D247" s="36">
        <f t="shared" si="43"/>
        <v>20</v>
      </c>
      <c r="E247" s="36">
        <f t="shared" si="43"/>
        <v>804</v>
      </c>
      <c r="F247" s="36">
        <f t="shared" si="43"/>
        <v>808</v>
      </c>
      <c r="G247" s="37">
        <f t="shared" si="44"/>
        <v>-4</v>
      </c>
    </row>
    <row r="248" spans="1:7">
      <c r="A248" s="35" t="str">
        <f>'1º Fase'!$F$8</f>
        <v>Caçador</v>
      </c>
      <c r="B248" s="10">
        <f t="shared" si="42"/>
        <v>44</v>
      </c>
      <c r="C248" s="36">
        <f t="shared" si="43"/>
        <v>18</v>
      </c>
      <c r="D248" s="36">
        <f t="shared" si="43"/>
        <v>26</v>
      </c>
      <c r="E248" s="36">
        <f t="shared" si="43"/>
        <v>679</v>
      </c>
      <c r="F248" s="36">
        <f t="shared" si="43"/>
        <v>783</v>
      </c>
      <c r="G248" s="37">
        <f t="shared" si="44"/>
        <v>-104</v>
      </c>
    </row>
    <row r="249" spans="1:7">
      <c r="A249" s="35" t="str">
        <f>'1º Fase'!$F$9</f>
        <v>Morro da Cruz</v>
      </c>
      <c r="B249" s="10">
        <f t="shared" si="42"/>
        <v>48</v>
      </c>
      <c r="C249" s="36">
        <f t="shared" si="43"/>
        <v>25</v>
      </c>
      <c r="D249" s="36">
        <f t="shared" si="43"/>
        <v>23</v>
      </c>
      <c r="E249" s="36">
        <f t="shared" si="43"/>
        <v>825</v>
      </c>
      <c r="F249" s="36">
        <f t="shared" si="43"/>
        <v>847</v>
      </c>
      <c r="G249" s="37">
        <f t="shared" si="44"/>
        <v>-22</v>
      </c>
    </row>
    <row r="250" spans="1:7">
      <c r="A250" s="35" t="str">
        <f>'1º Fase'!$F$10</f>
        <v>Delber Automóveis</v>
      </c>
      <c r="B250" s="10">
        <f t="shared" si="42"/>
        <v>48</v>
      </c>
      <c r="C250" s="36">
        <f t="shared" si="43"/>
        <v>22</v>
      </c>
      <c r="D250" s="36">
        <f t="shared" si="43"/>
        <v>26</v>
      </c>
      <c r="E250" s="36">
        <f t="shared" si="43"/>
        <v>898</v>
      </c>
      <c r="F250" s="36">
        <f t="shared" si="43"/>
        <v>900</v>
      </c>
      <c r="G250" s="37">
        <f t="shared" si="44"/>
        <v>-2</v>
      </c>
    </row>
    <row r="251" spans="1:7">
      <c r="A251" s="35" t="str">
        <f>'1º Fase'!$F$11</f>
        <v>13 de Maio</v>
      </c>
      <c r="B251" s="10">
        <f t="shared" si="42"/>
        <v>48</v>
      </c>
      <c r="C251" s="36">
        <f t="shared" si="43"/>
        <v>31</v>
      </c>
      <c r="D251" s="36">
        <f t="shared" si="43"/>
        <v>17</v>
      </c>
      <c r="E251" s="36">
        <f t="shared" si="43"/>
        <v>1004</v>
      </c>
      <c r="F251" s="36">
        <f t="shared" si="43"/>
        <v>810</v>
      </c>
      <c r="G251" s="37">
        <f t="shared" si="44"/>
        <v>194</v>
      </c>
    </row>
    <row r="252" spans="1:7">
      <c r="A252" s="35" t="str">
        <f>'1º Fase'!$F$12</f>
        <v>Vildo</v>
      </c>
      <c r="B252" s="10">
        <f t="shared" si="42"/>
        <v>48</v>
      </c>
      <c r="C252" s="36">
        <f t="shared" si="43"/>
        <v>25</v>
      </c>
      <c r="D252" s="36">
        <f t="shared" si="43"/>
        <v>23</v>
      </c>
      <c r="E252" s="36">
        <f t="shared" si="43"/>
        <v>944</v>
      </c>
      <c r="F252" s="36">
        <f t="shared" si="43"/>
        <v>872</v>
      </c>
      <c r="G252" s="37">
        <f t="shared" si="44"/>
        <v>72</v>
      </c>
    </row>
    <row r="253" spans="1:7" ht="13.5" thickBot="1">
      <c r="A253" s="40" t="str">
        <f>'1º Fase'!$F$13</f>
        <v>Laeisz</v>
      </c>
      <c r="B253" s="38">
        <f t="shared" si="42"/>
        <v>44</v>
      </c>
      <c r="C253" s="41">
        <f t="shared" si="43"/>
        <v>14</v>
      </c>
      <c r="D253" s="41">
        <f t="shared" si="43"/>
        <v>30</v>
      </c>
      <c r="E253" s="41">
        <f t="shared" si="43"/>
        <v>628</v>
      </c>
      <c r="F253" s="41">
        <f t="shared" si="43"/>
        <v>840</v>
      </c>
      <c r="G253" s="39">
        <f t="shared" si="44"/>
        <v>-212</v>
      </c>
    </row>
  </sheetData>
  <mergeCells count="147"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>
      <selection activeCell="M18" sqref="M18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91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7"/>
      <c r="V4" s="44"/>
      <c r="W4" s="44"/>
      <c r="X4" s="44"/>
      <c r="Y4" s="44"/>
      <c r="Z4" s="44"/>
      <c r="AA4" s="44"/>
      <c r="AB4" s="44"/>
    </row>
    <row r="5" spans="1:28">
      <c r="A5" s="9" t="str">
        <f>'1º Fase'!$F$6</f>
        <v>Tifa do Scharlack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>
      <c r="A6" s="9" t="str">
        <f>'1º Fase'!$F$7</f>
        <v>Volta Grande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44"/>
      <c r="AA6" s="44"/>
      <c r="AB6" s="44"/>
    </row>
    <row r="7" spans="1:28">
      <c r="A7" s="9" t="str">
        <f>'1º Fase'!$F$8</f>
        <v>Caçador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44"/>
      <c r="U7" s="44"/>
      <c r="V7" s="44"/>
      <c r="W7" s="44"/>
      <c r="X7" s="44"/>
      <c r="Y7" s="44"/>
      <c r="Z7" s="44"/>
      <c r="AA7" s="44"/>
      <c r="AB7" s="44"/>
    </row>
    <row r="8" spans="1:28">
      <c r="A8" s="9" t="str">
        <f>'1º Fase'!$F$9</f>
        <v>Morro da Cruz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44"/>
      <c r="AB8" s="44"/>
    </row>
    <row r="9" spans="1:28">
      <c r="A9" s="9" t="str">
        <f>'1º Fase'!$F$10</f>
        <v>Delber Automóveis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44"/>
      <c r="Y9" s="44"/>
      <c r="Z9" s="44"/>
      <c r="AA9" s="44"/>
      <c r="AB9" s="44"/>
    </row>
    <row r="10" spans="1:28">
      <c r="A10" s="9" t="str">
        <f>'1º Fase'!$F$11</f>
        <v>13 de Maio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58"/>
      <c r="W11" s="58"/>
      <c r="X11" s="58"/>
      <c r="Y11" s="46"/>
      <c r="Z11" s="46"/>
      <c r="AA11" s="44"/>
      <c r="AB11" s="44"/>
    </row>
    <row r="12" spans="1:28">
      <c r="A12" s="9" t="str">
        <f>'1º Fase'!$F$13</f>
        <v>Laeisz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92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50"/>
      <c r="C16" s="50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9"/>
      <c r="C21" s="49"/>
      <c r="D21" s="49"/>
      <c r="E21" s="49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66" t="s">
        <v>25</v>
      </c>
      <c r="G4" s="66"/>
      <c r="H4" s="66"/>
      <c r="I4" s="66"/>
      <c r="J4" s="7"/>
      <c r="K4" s="7"/>
      <c r="L4" s="7"/>
      <c r="M4" s="15"/>
    </row>
    <row r="5" spans="1:13">
      <c r="A5" s="6"/>
      <c r="F5" s="81" t="s">
        <v>28</v>
      </c>
      <c r="G5" s="82"/>
      <c r="H5" s="82"/>
      <c r="I5" s="83"/>
      <c r="M5" s="15"/>
    </row>
    <row r="6" spans="1:13">
      <c r="A6" s="6"/>
      <c r="F6" s="67" t="s">
        <v>29</v>
      </c>
      <c r="G6" s="68"/>
      <c r="H6" s="68"/>
      <c r="I6" s="69"/>
      <c r="M6" s="15"/>
    </row>
    <row r="7" spans="1:13">
      <c r="A7" s="6"/>
      <c r="F7" s="67" t="s">
        <v>30</v>
      </c>
      <c r="G7" s="68"/>
      <c r="H7" s="68"/>
      <c r="I7" s="69"/>
      <c r="J7" s="7"/>
      <c r="K7" s="7"/>
      <c r="L7" s="7"/>
      <c r="M7" s="15"/>
    </row>
    <row r="8" spans="1:13">
      <c r="A8" s="6"/>
      <c r="F8" s="70" t="s">
        <v>31</v>
      </c>
      <c r="G8" s="71"/>
      <c r="H8" s="71"/>
      <c r="I8" s="72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80"/>
      <c r="E18" s="80"/>
      <c r="F18" s="80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79"/>
      <c r="E19" s="79"/>
      <c r="F19" s="79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79"/>
      <c r="E20" s="79"/>
      <c r="F20" s="79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79"/>
      <c r="E21" s="79"/>
      <c r="F21" s="79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A1:M1"/>
    <mergeCell ref="A2:M2"/>
    <mergeCell ref="F4:I4"/>
    <mergeCell ref="F5:I5"/>
    <mergeCell ref="D19:F19"/>
    <mergeCell ref="D21:F21"/>
    <mergeCell ref="D18:F18"/>
    <mergeCell ref="D20:F20"/>
    <mergeCell ref="F7:I7"/>
    <mergeCell ref="F6:I6"/>
    <mergeCell ref="F8:I8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1º Fase</vt:lpstr>
      <vt:lpstr>Saldo Bolas</vt:lpstr>
      <vt:lpstr>Plan2</vt:lpstr>
      <vt:lpstr>2º Fase</vt:lpstr>
      <vt:lpstr>Plan1</vt:lpstr>
      <vt:lpstr>Plan3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2013-06-26T11:59:31Z</cp:lastPrinted>
  <dcterms:created xsi:type="dcterms:W3CDTF">2005-02-02T18:17:44Z</dcterms:created>
  <dcterms:modified xsi:type="dcterms:W3CDTF">2013-06-01T12:31:41Z</dcterms:modified>
</cp:coreProperties>
</file>