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2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8"/>
  <c r="F178"/>
  <c r="E174"/>
  <c r="F174"/>
  <c r="E172"/>
  <c r="F172"/>
  <c r="E171"/>
  <c r="F171"/>
  <c r="E167"/>
  <c r="G167" s="1"/>
  <c r="G166"/>
  <c r="G165"/>
  <c r="G164"/>
  <c r="G163"/>
  <c r="G162"/>
  <c r="G161"/>
  <c r="E160"/>
  <c r="G160" s="1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<sst xmlns="http://schemas.openxmlformats.org/spreadsheetml/2006/main" count="357" uniqueCount="94">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</sst>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1" fillId="0" borderId="0" xfId="0" applyFont="1" applyBorder="1" applyAlignment="1">
      <alignment horizontal="center"/>
    </xf>
    <xf numFmtId="0" fontId="0" fillId="11" borderId="5" xfId="0" applyFill="1" applyBorder="1"/>
    <xf numFmtId="0" fontId="0" fillId="12" borderId="5" xfId="0" applyFill="1" applyBorder="1"/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37" workbookViewId="0">
      <selection activeCell="K49" sqref="K49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60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>
      <c r="A2" s="63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66" t="s">
        <v>24</v>
      </c>
      <c r="G4" s="66"/>
      <c r="H4" s="66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67" t="s">
        <v>40</v>
      </c>
      <c r="G5" s="68"/>
      <c r="H5" s="69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67" t="s">
        <v>32</v>
      </c>
      <c r="G6" s="68"/>
      <c r="H6" s="69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67" t="s">
        <v>33</v>
      </c>
      <c r="G7" s="68"/>
      <c r="H7" s="69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67" t="s">
        <v>34</v>
      </c>
      <c r="G8" s="68"/>
      <c r="H8" s="69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67" t="s">
        <v>35</v>
      </c>
      <c r="G9" s="68"/>
      <c r="H9" s="69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67" t="s">
        <v>36</v>
      </c>
      <c r="G10" s="68"/>
      <c r="H10" s="69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67" t="s">
        <v>37</v>
      </c>
      <c r="G11" s="68"/>
      <c r="H11" s="69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67" t="s">
        <v>38</v>
      </c>
      <c r="G12" s="68"/>
      <c r="H12" s="69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70" t="s">
        <v>39</v>
      </c>
      <c r="G13" s="71"/>
      <c r="H13" s="72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>
        <v>4</v>
      </c>
      <c r="J17" s="7" t="s">
        <v>0</v>
      </c>
      <c r="K17" s="4">
        <v>0</v>
      </c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>
        <v>1</v>
      </c>
      <c r="J18" s="7" t="s">
        <v>0</v>
      </c>
      <c r="K18" s="5">
        <v>3</v>
      </c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>
        <v>1</v>
      </c>
      <c r="J19" s="7" t="s">
        <v>0</v>
      </c>
      <c r="K19" s="5">
        <v>3</v>
      </c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>
        <v>2</v>
      </c>
      <c r="J20" s="7" t="s">
        <v>0</v>
      </c>
      <c r="K20" s="5">
        <v>2</v>
      </c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>
        <v>1</v>
      </c>
      <c r="J24" s="7" t="s">
        <v>0</v>
      </c>
      <c r="K24" s="4">
        <v>3</v>
      </c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>
        <v>3</v>
      </c>
      <c r="J25" s="7" t="s">
        <v>0</v>
      </c>
      <c r="K25" s="5">
        <v>1</v>
      </c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>
        <v>2</v>
      </c>
      <c r="J26" s="7" t="s">
        <v>0</v>
      </c>
      <c r="K26" s="5">
        <v>2</v>
      </c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>
        <v>2</v>
      </c>
      <c r="J27" s="56" t="s">
        <v>0</v>
      </c>
      <c r="K27" s="5">
        <v>2</v>
      </c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>
        <v>4</v>
      </c>
      <c r="J31" s="7" t="s">
        <v>0</v>
      </c>
      <c r="K31" s="4">
        <v>0</v>
      </c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>
        <v>1</v>
      </c>
      <c r="J32" s="12" t="s">
        <v>0</v>
      </c>
      <c r="K32" s="33">
        <v>3</v>
      </c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>
        <v>3</v>
      </c>
      <c r="J33" s="7" t="s">
        <v>0</v>
      </c>
      <c r="K33" s="5">
        <v>1</v>
      </c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>
        <v>1</v>
      </c>
      <c r="J34" s="7" t="s">
        <v>0</v>
      </c>
      <c r="K34" s="5">
        <v>3</v>
      </c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>
        <v>2</v>
      </c>
      <c r="J38" s="59" t="s">
        <v>0</v>
      </c>
      <c r="K38" s="4">
        <v>2</v>
      </c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>
        <v>3</v>
      </c>
      <c r="J39" s="7" t="s">
        <v>0</v>
      </c>
      <c r="K39" s="5">
        <v>1</v>
      </c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>
        <v>2</v>
      </c>
      <c r="J40" s="7" t="s">
        <v>0</v>
      </c>
      <c r="K40" s="5">
        <v>2</v>
      </c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>
        <v>3</v>
      </c>
      <c r="J41" s="7" t="s">
        <v>0</v>
      </c>
      <c r="K41" s="5">
        <v>1</v>
      </c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41467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0.79166666666666663</v>
      </c>
      <c r="H45" s="14" t="str">
        <f>F45</f>
        <v>Laeisz</v>
      </c>
      <c r="I45" s="4">
        <v>1</v>
      </c>
      <c r="J45" s="7" t="s">
        <v>0</v>
      </c>
      <c r="K45" s="4">
        <v>3</v>
      </c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0.79166666666666663</v>
      </c>
      <c r="H46" s="14" t="str">
        <f>F46</f>
        <v>Caçador</v>
      </c>
      <c r="I46" s="5">
        <v>3</v>
      </c>
      <c r="J46" s="7" t="s">
        <v>0</v>
      </c>
      <c r="K46" s="5">
        <v>1</v>
      </c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0.79166666666666663</v>
      </c>
      <c r="H47" s="14" t="str">
        <f>F47</f>
        <v>ADR 7 de Maio</v>
      </c>
      <c r="I47" s="5">
        <v>1</v>
      </c>
      <c r="J47" s="7" t="s">
        <v>0</v>
      </c>
      <c r="K47" s="5">
        <v>3</v>
      </c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0.79166666666666663</v>
      </c>
      <c r="H48" s="14" t="str">
        <f>F48</f>
        <v>Volta Grande</v>
      </c>
      <c r="I48" s="5">
        <v>2</v>
      </c>
      <c r="J48" s="7" t="s">
        <v>0</v>
      </c>
      <c r="K48" s="5">
        <v>2</v>
      </c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41474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41481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0.79166666666666663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0.79166666666666663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0.79166666666666663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0.79166666666666663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41488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0.79166666666666663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0.79166666666666663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0.79166666666666663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0.79166666666666663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41496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0.66666666666666663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0.66666666666666663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0.66666666666666663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0.66666666666666663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66" t="s">
        <v>25</v>
      </c>
      <c r="G79" s="66"/>
      <c r="H79" s="66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41503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41510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160" workbookViewId="0">
      <selection activeCell="E179" sqref="E179"/>
    </sheetView>
  </sheetViews>
  <sheetFormatPr defaultRowHeight="12.75"/>
  <cols>
    <col min="1" max="1" width="17.140625" customWidth="1"/>
  </cols>
  <sheetData>
    <row r="1" spans="1:7" ht="12.75" customHeight="1">
      <c r="A1" s="77" t="s">
        <v>64</v>
      </c>
      <c r="B1" s="73" t="s">
        <v>65</v>
      </c>
      <c r="C1" s="73" t="s">
        <v>66</v>
      </c>
      <c r="D1" s="73" t="s">
        <v>67</v>
      </c>
      <c r="E1" s="73" t="s">
        <v>68</v>
      </c>
      <c r="F1" s="73" t="s">
        <v>69</v>
      </c>
      <c r="G1" s="75" t="s">
        <v>70</v>
      </c>
    </row>
    <row r="2" spans="1:7">
      <c r="A2" s="78"/>
      <c r="B2" s="74"/>
      <c r="C2" s="74"/>
      <c r="D2" s="74"/>
      <c r="E2" s="74"/>
      <c r="F2" s="74"/>
      <c r="G2" s="76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77" t="s">
        <v>71</v>
      </c>
      <c r="B13" s="73" t="s">
        <v>65</v>
      </c>
      <c r="C13" s="73" t="s">
        <v>66</v>
      </c>
      <c r="D13" s="73" t="s">
        <v>67</v>
      </c>
      <c r="E13" s="73" t="s">
        <v>68</v>
      </c>
      <c r="F13" s="73" t="s">
        <v>69</v>
      </c>
      <c r="G13" s="75" t="s">
        <v>70</v>
      </c>
    </row>
    <row r="14" spans="1:7">
      <c r="A14" s="78"/>
      <c r="B14" s="74"/>
      <c r="C14" s="74"/>
      <c r="D14" s="74"/>
      <c r="E14" s="74"/>
      <c r="F14" s="74"/>
      <c r="G14" s="76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77" t="s">
        <v>72</v>
      </c>
      <c r="B25" s="73" t="s">
        <v>65</v>
      </c>
      <c r="C25" s="73" t="s">
        <v>66</v>
      </c>
      <c r="D25" s="73" t="s">
        <v>67</v>
      </c>
      <c r="E25" s="73" t="s">
        <v>68</v>
      </c>
      <c r="F25" s="73" t="s">
        <v>69</v>
      </c>
      <c r="G25" s="75" t="s">
        <v>70</v>
      </c>
    </row>
    <row r="26" spans="1:7">
      <c r="A26" s="78"/>
      <c r="B26" s="74"/>
      <c r="C26" s="74"/>
      <c r="D26" s="74"/>
      <c r="E26" s="74"/>
      <c r="F26" s="74"/>
      <c r="G26" s="76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77" t="s">
        <v>73</v>
      </c>
      <c r="B37" s="73" t="s">
        <v>65</v>
      </c>
      <c r="C37" s="73" t="s">
        <v>66</v>
      </c>
      <c r="D37" s="73" t="s">
        <v>67</v>
      </c>
      <c r="E37" s="73" t="s">
        <v>68</v>
      </c>
      <c r="F37" s="73" t="s">
        <v>69</v>
      </c>
      <c r="G37" s="75" t="s">
        <v>70</v>
      </c>
    </row>
    <row r="38" spans="1:7">
      <c r="A38" s="78"/>
      <c r="B38" s="74"/>
      <c r="C38" s="74"/>
      <c r="D38" s="74"/>
      <c r="E38" s="74"/>
      <c r="F38" s="74"/>
      <c r="G38" s="76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77" t="s">
        <v>74</v>
      </c>
      <c r="B49" s="73" t="s">
        <v>65</v>
      </c>
      <c r="C49" s="73" t="s">
        <v>66</v>
      </c>
      <c r="D49" s="73" t="s">
        <v>67</v>
      </c>
      <c r="E49" s="73" t="s">
        <v>68</v>
      </c>
      <c r="F49" s="73" t="s">
        <v>69</v>
      </c>
      <c r="G49" s="75" t="s">
        <v>70</v>
      </c>
    </row>
    <row r="50" spans="1:7">
      <c r="A50" s="78"/>
      <c r="B50" s="74"/>
      <c r="C50" s="74"/>
      <c r="D50" s="74"/>
      <c r="E50" s="74"/>
      <c r="F50" s="74"/>
      <c r="G50" s="76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77" t="s">
        <v>75</v>
      </c>
      <c r="B61" s="73" t="s">
        <v>65</v>
      </c>
      <c r="C61" s="73" t="s">
        <v>66</v>
      </c>
      <c r="D61" s="73" t="s">
        <v>67</v>
      </c>
      <c r="E61" s="73" t="s">
        <v>68</v>
      </c>
      <c r="F61" s="73" t="s">
        <v>69</v>
      </c>
      <c r="G61" s="75" t="s">
        <v>70</v>
      </c>
    </row>
    <row r="62" spans="1:7">
      <c r="A62" s="78"/>
      <c r="B62" s="74"/>
      <c r="C62" s="74"/>
      <c r="D62" s="74"/>
      <c r="E62" s="74"/>
      <c r="F62" s="74"/>
      <c r="G62" s="76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77" t="s">
        <v>76</v>
      </c>
      <c r="B73" s="73" t="s">
        <v>65</v>
      </c>
      <c r="C73" s="73" t="s">
        <v>66</v>
      </c>
      <c r="D73" s="73" t="s">
        <v>67</v>
      </c>
      <c r="E73" s="73" t="s">
        <v>68</v>
      </c>
      <c r="F73" s="73" t="s">
        <v>69</v>
      </c>
      <c r="G73" s="75" t="s">
        <v>70</v>
      </c>
    </row>
    <row r="74" spans="1:7">
      <c r="A74" s="78"/>
      <c r="B74" s="74"/>
      <c r="C74" s="74"/>
      <c r="D74" s="74"/>
      <c r="E74" s="74"/>
      <c r="F74" s="74"/>
      <c r="G74" s="76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77" t="s">
        <v>77</v>
      </c>
      <c r="B85" s="73" t="s">
        <v>65</v>
      </c>
      <c r="C85" s="73" t="s">
        <v>66</v>
      </c>
      <c r="D85" s="73" t="s">
        <v>67</v>
      </c>
      <c r="E85" s="73" t="s">
        <v>68</v>
      </c>
      <c r="F85" s="73" t="s">
        <v>69</v>
      </c>
      <c r="G85" s="75" t="s">
        <v>70</v>
      </c>
    </row>
    <row r="86" spans="1:7">
      <c r="A86" s="78"/>
      <c r="B86" s="74"/>
      <c r="C86" s="74"/>
      <c r="D86" s="74"/>
      <c r="E86" s="74"/>
      <c r="F86" s="74"/>
      <c r="G86" s="76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77" t="s">
        <v>78</v>
      </c>
      <c r="B97" s="73" t="s">
        <v>65</v>
      </c>
      <c r="C97" s="73" t="s">
        <v>66</v>
      </c>
      <c r="D97" s="73" t="s">
        <v>67</v>
      </c>
      <c r="E97" s="73" t="s">
        <v>68</v>
      </c>
      <c r="F97" s="73" t="s">
        <v>69</v>
      </c>
      <c r="G97" s="75" t="s">
        <v>70</v>
      </c>
    </row>
    <row r="98" spans="1:7">
      <c r="A98" s="78"/>
      <c r="B98" s="74"/>
      <c r="C98" s="74"/>
      <c r="D98" s="74"/>
      <c r="E98" s="74"/>
      <c r="F98" s="74"/>
      <c r="G98" s="76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77" t="s">
        <v>79</v>
      </c>
      <c r="B109" s="73" t="s">
        <v>65</v>
      </c>
      <c r="C109" s="73" t="s">
        <v>66</v>
      </c>
      <c r="D109" s="73" t="s">
        <v>67</v>
      </c>
      <c r="E109" s="73" t="s">
        <v>68</v>
      </c>
      <c r="F109" s="73" t="s">
        <v>69</v>
      </c>
      <c r="G109" s="75" t="s">
        <v>70</v>
      </c>
    </row>
    <row r="110" spans="1:7">
      <c r="A110" s="78"/>
      <c r="B110" s="74"/>
      <c r="C110" s="74"/>
      <c r="D110" s="74"/>
      <c r="E110" s="74"/>
      <c r="F110" s="74"/>
      <c r="G110" s="76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77" t="s">
        <v>81</v>
      </c>
      <c r="B121" s="73" t="s">
        <v>65</v>
      </c>
      <c r="C121" s="73" t="s">
        <v>66</v>
      </c>
      <c r="D121" s="73" t="s">
        <v>67</v>
      </c>
      <c r="E121" s="73" t="s">
        <v>68</v>
      </c>
      <c r="F121" s="73" t="s">
        <v>69</v>
      </c>
      <c r="G121" s="75" t="s">
        <v>70</v>
      </c>
    </row>
    <row r="122" spans="1:7">
      <c r="A122" s="78"/>
      <c r="B122" s="74"/>
      <c r="C122" s="74"/>
      <c r="D122" s="74"/>
      <c r="E122" s="74"/>
      <c r="F122" s="74"/>
      <c r="G122" s="76"/>
    </row>
    <row r="123" spans="1:7">
      <c r="A123" s="35" t="str">
        <f>'1º Fase'!$F$5</f>
        <v>ADR 7 de Maio</v>
      </c>
      <c r="B123" s="10">
        <f t="shared" ref="B123:B131" si="21">SUM(C123:D123)</f>
        <v>4</v>
      </c>
      <c r="C123" s="10">
        <v>0</v>
      </c>
      <c r="D123" s="10">
        <v>4</v>
      </c>
      <c r="E123" s="36">
        <v>54</v>
      </c>
      <c r="F123" s="36">
        <v>96</v>
      </c>
      <c r="G123" s="37">
        <f t="shared" ref="G123:G131" si="22">E123-F123</f>
        <v>-42</v>
      </c>
    </row>
    <row r="124" spans="1:7">
      <c r="A124" s="35" t="str">
        <f>'1º Fase'!$F$6</f>
        <v>Tifa do Scharlack</v>
      </c>
      <c r="B124" s="10">
        <f t="shared" si="21"/>
        <v>4</v>
      </c>
      <c r="C124" s="10">
        <v>4</v>
      </c>
      <c r="D124" s="10">
        <v>0</v>
      </c>
      <c r="E124" s="36">
        <v>96</v>
      </c>
      <c r="F124" s="36">
        <v>54</v>
      </c>
      <c r="G124" s="37">
        <f t="shared" si="22"/>
        <v>42</v>
      </c>
    </row>
    <row r="125" spans="1:7">
      <c r="A125" s="35" t="str">
        <f>'1º Fase'!$F$7</f>
        <v>Volta Grande</v>
      </c>
      <c r="B125" s="10">
        <f t="shared" si="21"/>
        <v>4</v>
      </c>
      <c r="C125" s="10">
        <v>3</v>
      </c>
      <c r="D125" s="10">
        <v>1</v>
      </c>
      <c r="E125" s="36">
        <v>80</v>
      </c>
      <c r="F125" s="36">
        <v>70</v>
      </c>
      <c r="G125" s="37">
        <f t="shared" si="22"/>
        <v>10</v>
      </c>
    </row>
    <row r="126" spans="1:7">
      <c r="A126" s="35" t="str">
        <f>'1º Fase'!$F$8</f>
        <v>Caçador</v>
      </c>
      <c r="B126" s="10">
        <f t="shared" si="21"/>
        <v>4</v>
      </c>
      <c r="C126" s="10">
        <v>1</v>
      </c>
      <c r="D126" s="10">
        <v>3</v>
      </c>
      <c r="E126" s="36">
        <v>70</v>
      </c>
      <c r="F126" s="36">
        <v>80</v>
      </c>
      <c r="G126" s="37">
        <f t="shared" si="22"/>
        <v>-10</v>
      </c>
    </row>
    <row r="127" spans="1:7">
      <c r="A127" s="35" t="str">
        <f>'1º Fase'!$F$9</f>
        <v>Morro da Cruz</v>
      </c>
      <c r="B127" s="10">
        <f t="shared" si="21"/>
        <v>4</v>
      </c>
      <c r="C127" s="10">
        <v>3</v>
      </c>
      <c r="D127" s="10">
        <v>1</v>
      </c>
      <c r="E127" s="36">
        <v>82</v>
      </c>
      <c r="F127" s="36">
        <v>84</v>
      </c>
      <c r="G127" s="37">
        <f t="shared" si="22"/>
        <v>-2</v>
      </c>
    </row>
    <row r="128" spans="1:7">
      <c r="A128" s="35" t="str">
        <f>'1º Fase'!$F$10</f>
        <v>Delber Automóveis</v>
      </c>
      <c r="B128" s="10">
        <f t="shared" si="21"/>
        <v>4</v>
      </c>
      <c r="C128" s="10">
        <v>1</v>
      </c>
      <c r="D128" s="10">
        <v>3</v>
      </c>
      <c r="E128" s="36">
        <v>84</v>
      </c>
      <c r="F128" s="36">
        <v>82</v>
      </c>
      <c r="G128" s="37">
        <f t="shared" si="22"/>
        <v>2</v>
      </c>
    </row>
    <row r="129" spans="1:7">
      <c r="A129" s="35" t="str">
        <f>'1º Fase'!$F$11</f>
        <v>13 de Maio</v>
      </c>
      <c r="B129" s="10">
        <f t="shared" si="21"/>
        <v>4</v>
      </c>
      <c r="C129" s="10">
        <v>2</v>
      </c>
      <c r="D129" s="10">
        <v>2</v>
      </c>
      <c r="E129" s="36">
        <v>70</v>
      </c>
      <c r="F129" s="36">
        <v>70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4</v>
      </c>
      <c r="C130" s="10">
        <v>2</v>
      </c>
      <c r="D130" s="10">
        <v>2</v>
      </c>
      <c r="E130" s="36">
        <v>70</v>
      </c>
      <c r="F130" s="36">
        <v>70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77" t="s">
        <v>82</v>
      </c>
      <c r="B133" s="73" t="s">
        <v>65</v>
      </c>
      <c r="C133" s="73" t="s">
        <v>66</v>
      </c>
      <c r="D133" s="73" t="s">
        <v>67</v>
      </c>
      <c r="E133" s="73" t="s">
        <v>68</v>
      </c>
      <c r="F133" s="73" t="s">
        <v>69</v>
      </c>
      <c r="G133" s="75" t="s">
        <v>70</v>
      </c>
    </row>
    <row r="134" spans="1:7">
      <c r="A134" s="78"/>
      <c r="B134" s="74"/>
      <c r="C134" s="74"/>
      <c r="D134" s="74"/>
      <c r="E134" s="74"/>
      <c r="F134" s="74"/>
      <c r="G134" s="76"/>
    </row>
    <row r="135" spans="1:7">
      <c r="A135" s="35" t="str">
        <f>'1º Fase'!$F$5</f>
        <v>ADR 7 de Maio</v>
      </c>
      <c r="B135" s="10">
        <f t="shared" ref="B135:B143" si="23">SUM(C135:D135)</f>
        <v>4</v>
      </c>
      <c r="C135" s="10">
        <v>2</v>
      </c>
      <c r="D135" s="10">
        <v>2</v>
      </c>
      <c r="E135" s="36">
        <v>72</v>
      </c>
      <c r="F135" s="36">
        <v>78</v>
      </c>
      <c r="G135" s="37">
        <f t="shared" ref="G135:G143" si="24">E135-F135</f>
        <v>-6</v>
      </c>
    </row>
    <row r="136" spans="1:7">
      <c r="A136" s="35" t="str">
        <f>'1º Fase'!$F$6</f>
        <v>Tifa do Scharlack</v>
      </c>
      <c r="B136" s="10">
        <f t="shared" si="23"/>
        <v>4</v>
      </c>
      <c r="C136" s="10">
        <v>2</v>
      </c>
      <c r="D136" s="10">
        <v>2</v>
      </c>
      <c r="E136" s="36">
        <v>86</v>
      </c>
      <c r="F136" s="36">
        <v>76</v>
      </c>
      <c r="G136" s="37">
        <f t="shared" si="24"/>
        <v>10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4</v>
      </c>
      <c r="C138" s="10">
        <v>3</v>
      </c>
      <c r="D138" s="10">
        <v>1</v>
      </c>
      <c r="E138" s="36">
        <v>84</v>
      </c>
      <c r="F138" s="36">
        <v>84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4</v>
      </c>
      <c r="C139" s="10">
        <v>3</v>
      </c>
      <c r="D139" s="10">
        <v>1</v>
      </c>
      <c r="E139" s="36">
        <v>84</v>
      </c>
      <c r="F139" s="36">
        <v>78</v>
      </c>
      <c r="G139" s="37">
        <f t="shared" si="24"/>
        <v>6</v>
      </c>
    </row>
    <row r="140" spans="1:7">
      <c r="A140" s="35" t="str">
        <f>'1º Fase'!$F$10</f>
        <v>Delber Automóveis</v>
      </c>
      <c r="B140" s="10">
        <f t="shared" si="23"/>
        <v>4</v>
      </c>
      <c r="C140" s="10">
        <v>2</v>
      </c>
      <c r="D140" s="10">
        <v>2</v>
      </c>
      <c r="E140" s="36">
        <v>78</v>
      </c>
      <c r="F140" s="36">
        <v>72</v>
      </c>
      <c r="G140" s="37">
        <f t="shared" si="24"/>
        <v>6</v>
      </c>
    </row>
    <row r="141" spans="1:7">
      <c r="A141" s="35" t="str">
        <f>'1º Fase'!$F$11</f>
        <v>13 de Maio</v>
      </c>
      <c r="B141" s="10">
        <f t="shared" si="23"/>
        <v>4</v>
      </c>
      <c r="C141" s="10">
        <v>1</v>
      </c>
      <c r="D141" s="10">
        <v>3</v>
      </c>
      <c r="E141" s="36">
        <v>84</v>
      </c>
      <c r="F141" s="36">
        <v>84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4</v>
      </c>
      <c r="C142" s="10">
        <v>2</v>
      </c>
      <c r="D142" s="10">
        <v>2</v>
      </c>
      <c r="E142" s="36">
        <v>76</v>
      </c>
      <c r="F142" s="36">
        <v>86</v>
      </c>
      <c r="G142" s="37">
        <f t="shared" si="24"/>
        <v>-10</v>
      </c>
    </row>
    <row r="143" spans="1:7" ht="13.5" thickBot="1">
      <c r="A143" s="40" t="str">
        <f>'1º Fase'!$F$13</f>
        <v>Laeisz</v>
      </c>
      <c r="B143" s="38">
        <f t="shared" si="23"/>
        <v>4</v>
      </c>
      <c r="C143" s="38">
        <v>1</v>
      </c>
      <c r="D143" s="38">
        <v>3</v>
      </c>
      <c r="E143" s="41">
        <v>78</v>
      </c>
      <c r="F143" s="41">
        <v>84</v>
      </c>
      <c r="G143" s="39">
        <f t="shared" si="24"/>
        <v>-6</v>
      </c>
    </row>
    <row r="144" spans="1:7" ht="13.5" thickBot="1"/>
    <row r="145" spans="1:7" ht="12.75" customHeight="1">
      <c r="A145" s="77" t="s">
        <v>83</v>
      </c>
      <c r="B145" s="73" t="s">
        <v>65</v>
      </c>
      <c r="C145" s="73" t="s">
        <v>66</v>
      </c>
      <c r="D145" s="73" t="s">
        <v>67</v>
      </c>
      <c r="E145" s="73" t="s">
        <v>68</v>
      </c>
      <c r="F145" s="73" t="s">
        <v>69</v>
      </c>
      <c r="G145" s="75" t="s">
        <v>70</v>
      </c>
    </row>
    <row r="146" spans="1:7">
      <c r="A146" s="78"/>
      <c r="B146" s="74"/>
      <c r="C146" s="74"/>
      <c r="D146" s="74"/>
      <c r="E146" s="74"/>
      <c r="F146" s="74"/>
      <c r="G146" s="76"/>
    </row>
    <row r="147" spans="1:7">
      <c r="A147" s="35" t="str">
        <f>'1º Fase'!$F$5</f>
        <v>ADR 7 de Maio</v>
      </c>
      <c r="B147" s="10">
        <f t="shared" ref="B147:B155" si="25">SUM(C147:D147)</f>
        <v>4</v>
      </c>
      <c r="C147" s="10">
        <v>1</v>
      </c>
      <c r="D147" s="10">
        <v>3</v>
      </c>
      <c r="E147" s="36">
        <v>56</v>
      </c>
      <c r="F147" s="36">
        <v>90</v>
      </c>
      <c r="G147" s="37">
        <f t="shared" ref="G147:G155" si="26">E147-F147</f>
        <v>-34</v>
      </c>
    </row>
    <row r="148" spans="1:7">
      <c r="A148" s="35" t="str">
        <f>'1º Fase'!$F$6</f>
        <v>Tifa do Scharlack</v>
      </c>
      <c r="B148" s="10">
        <f t="shared" si="25"/>
        <v>4</v>
      </c>
      <c r="C148" s="10">
        <v>3</v>
      </c>
      <c r="D148" s="10">
        <v>1</v>
      </c>
      <c r="E148" s="36">
        <v>94</v>
      </c>
      <c r="F148" s="36">
        <v>60</v>
      </c>
      <c r="G148" s="37">
        <f t="shared" si="26"/>
        <v>34</v>
      </c>
    </row>
    <row r="149" spans="1:7">
      <c r="A149" s="35" t="str">
        <f>'1º Fase'!$F$7</f>
        <v>Volta Grande</v>
      </c>
      <c r="B149" s="10">
        <f t="shared" si="25"/>
        <v>4</v>
      </c>
      <c r="C149" s="10">
        <v>3</v>
      </c>
      <c r="D149" s="10">
        <v>1</v>
      </c>
      <c r="E149" s="36">
        <v>90</v>
      </c>
      <c r="F149" s="36">
        <v>56</v>
      </c>
      <c r="G149" s="37">
        <f t="shared" si="26"/>
        <v>34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4</v>
      </c>
      <c r="C151" s="10">
        <v>1</v>
      </c>
      <c r="D151" s="10">
        <v>3</v>
      </c>
      <c r="E151" s="36">
        <v>54</v>
      </c>
      <c r="F151" s="36">
        <v>90</v>
      </c>
      <c r="G151" s="37">
        <f t="shared" si="26"/>
        <v>-36</v>
      </c>
    </row>
    <row r="152" spans="1:7">
      <c r="A152" s="35" t="str">
        <f>'1º Fase'!$F$10</f>
        <v>Delber Automóveis</v>
      </c>
      <c r="B152" s="10">
        <f t="shared" si="25"/>
        <v>4</v>
      </c>
      <c r="C152" s="10">
        <v>1</v>
      </c>
      <c r="D152" s="10">
        <v>3</v>
      </c>
      <c r="E152" s="36">
        <v>60</v>
      </c>
      <c r="F152" s="36">
        <v>94</v>
      </c>
      <c r="G152" s="37">
        <f t="shared" si="26"/>
        <v>-34</v>
      </c>
    </row>
    <row r="153" spans="1:7">
      <c r="A153" s="35" t="str">
        <f>'1º Fase'!$F$11</f>
        <v>13 de Maio</v>
      </c>
      <c r="B153" s="10">
        <f t="shared" si="25"/>
        <v>4</v>
      </c>
      <c r="C153" s="10">
        <v>4</v>
      </c>
      <c r="D153" s="10">
        <v>0</v>
      </c>
      <c r="E153" s="36">
        <v>96</v>
      </c>
      <c r="F153" s="36">
        <v>36</v>
      </c>
      <c r="G153" s="37">
        <f t="shared" si="26"/>
        <v>60</v>
      </c>
    </row>
    <row r="154" spans="1:7">
      <c r="A154" s="35" t="str">
        <f>'1º Fase'!$F$12</f>
        <v>Vildo</v>
      </c>
      <c r="B154" s="10">
        <f t="shared" si="25"/>
        <v>4</v>
      </c>
      <c r="C154" s="10">
        <v>3</v>
      </c>
      <c r="D154" s="10">
        <v>1</v>
      </c>
      <c r="E154" s="36">
        <v>90</v>
      </c>
      <c r="F154" s="36">
        <v>54</v>
      </c>
      <c r="G154" s="37">
        <f t="shared" si="26"/>
        <v>36</v>
      </c>
    </row>
    <row r="155" spans="1:7" ht="13.5" thickBot="1">
      <c r="A155" s="40" t="str">
        <f>'1º Fase'!$F$13</f>
        <v>Laeisz</v>
      </c>
      <c r="B155" s="38">
        <f t="shared" si="25"/>
        <v>4</v>
      </c>
      <c r="C155" s="38">
        <v>0</v>
      </c>
      <c r="D155" s="38">
        <v>4</v>
      </c>
      <c r="E155" s="41">
        <v>36</v>
      </c>
      <c r="F155" s="41">
        <v>96</v>
      </c>
      <c r="G155" s="39">
        <f t="shared" si="26"/>
        <v>-60</v>
      </c>
    </row>
    <row r="156" spans="1:7" ht="13.5" thickBot="1"/>
    <row r="157" spans="1:7" ht="12.75" customHeight="1">
      <c r="A157" s="77" t="s">
        <v>84</v>
      </c>
      <c r="B157" s="73" t="s">
        <v>65</v>
      </c>
      <c r="C157" s="73" t="s">
        <v>66</v>
      </c>
      <c r="D157" s="73" t="s">
        <v>67</v>
      </c>
      <c r="E157" s="73" t="s">
        <v>68</v>
      </c>
      <c r="F157" s="73" t="s">
        <v>69</v>
      </c>
      <c r="G157" s="75" t="s">
        <v>70</v>
      </c>
    </row>
    <row r="158" spans="1:7">
      <c r="A158" s="78"/>
      <c r="B158" s="74"/>
      <c r="C158" s="74"/>
      <c r="D158" s="74"/>
      <c r="E158" s="74"/>
      <c r="F158" s="74"/>
      <c r="G158" s="76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4</v>
      </c>
      <c r="C160" s="10">
        <v>2</v>
      </c>
      <c r="D160" s="10">
        <v>2</v>
      </c>
      <c r="E160" s="36">
        <f>'1º Fase'!K38</f>
        <v>2</v>
      </c>
      <c r="F160" s="36">
        <f>'1º Fase'!I38</f>
        <v>2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4</v>
      </c>
      <c r="C161" s="10">
        <v>1</v>
      </c>
      <c r="D161" s="10">
        <v>3</v>
      </c>
      <c r="E161" s="36">
        <v>66</v>
      </c>
      <c r="F161" s="36">
        <v>94</v>
      </c>
      <c r="G161" s="37">
        <f t="shared" si="28"/>
        <v>-28</v>
      </c>
    </row>
    <row r="162" spans="1:7">
      <c r="A162" s="35" t="str">
        <f>'1º Fase'!$F$8</f>
        <v>Caçador</v>
      </c>
      <c r="B162" s="10">
        <f t="shared" si="27"/>
        <v>4</v>
      </c>
      <c r="C162" s="10">
        <v>1</v>
      </c>
      <c r="D162" s="10">
        <v>3</v>
      </c>
      <c r="E162" s="36">
        <v>50</v>
      </c>
      <c r="F162" s="36">
        <v>86</v>
      </c>
      <c r="G162" s="37">
        <f t="shared" si="28"/>
        <v>-36</v>
      </c>
    </row>
    <row r="163" spans="1:7">
      <c r="A163" s="35" t="str">
        <f>'1º Fase'!$F$9</f>
        <v>Morro da Cruz</v>
      </c>
      <c r="B163" s="10">
        <f t="shared" si="27"/>
        <v>4</v>
      </c>
      <c r="C163" s="10">
        <v>3</v>
      </c>
      <c r="D163" s="10">
        <v>1</v>
      </c>
      <c r="E163" s="36">
        <v>86</v>
      </c>
      <c r="F163" s="36">
        <v>50</v>
      </c>
      <c r="G163" s="37">
        <f t="shared" si="28"/>
        <v>36</v>
      </c>
    </row>
    <row r="164" spans="1:7">
      <c r="A164" s="35" t="str">
        <f>'1º Fase'!$F$10</f>
        <v>Delber Automóveis</v>
      </c>
      <c r="B164" s="10">
        <f t="shared" si="27"/>
        <v>4</v>
      </c>
      <c r="C164" s="10">
        <v>2</v>
      </c>
      <c r="D164" s="10">
        <v>2</v>
      </c>
      <c r="E164" s="36">
        <v>74</v>
      </c>
      <c r="F164" s="36">
        <v>66</v>
      </c>
      <c r="G164" s="37">
        <f t="shared" si="28"/>
        <v>8</v>
      </c>
    </row>
    <row r="165" spans="1:7">
      <c r="A165" s="35" t="str">
        <f>'1º Fase'!$F$11</f>
        <v>13 de Maio</v>
      </c>
      <c r="B165" s="10">
        <f t="shared" si="27"/>
        <v>4</v>
      </c>
      <c r="C165" s="10">
        <v>3</v>
      </c>
      <c r="D165" s="10">
        <v>1</v>
      </c>
      <c r="E165" s="36">
        <v>94</v>
      </c>
      <c r="F165" s="36">
        <v>66</v>
      </c>
      <c r="G165" s="37">
        <f t="shared" si="28"/>
        <v>28</v>
      </c>
    </row>
    <row r="166" spans="1:7">
      <c r="A166" s="35" t="str">
        <f>'1º Fase'!$F$12</f>
        <v>Vildo</v>
      </c>
      <c r="B166" s="10">
        <f t="shared" si="27"/>
        <v>4</v>
      </c>
      <c r="C166" s="10">
        <v>2</v>
      </c>
      <c r="D166" s="10">
        <v>2</v>
      </c>
      <c r="E166" s="36">
        <v>66</v>
      </c>
      <c r="F166" s="36">
        <v>74</v>
      </c>
      <c r="G166" s="37">
        <f t="shared" si="28"/>
        <v>-8</v>
      </c>
    </row>
    <row r="167" spans="1:7" ht="13.5" thickBot="1">
      <c r="A167" s="40" t="str">
        <f>'1º Fase'!$F$13</f>
        <v>Laeisz</v>
      </c>
      <c r="B167" s="38">
        <f t="shared" si="27"/>
        <v>4</v>
      </c>
      <c r="C167" s="38">
        <v>2</v>
      </c>
      <c r="D167" s="38">
        <v>2</v>
      </c>
      <c r="E167" s="41">
        <f>'1º Fase'!I38</f>
        <v>2</v>
      </c>
      <c r="F167" s="41">
        <f>'1º Fase'!K38</f>
        <v>2</v>
      </c>
      <c r="G167" s="39">
        <f t="shared" si="28"/>
        <v>0</v>
      </c>
    </row>
    <row r="168" spans="1:7" ht="13.5" thickBot="1"/>
    <row r="169" spans="1:7" ht="12.75" customHeight="1">
      <c r="A169" s="77" t="s">
        <v>85</v>
      </c>
      <c r="B169" s="73" t="s">
        <v>65</v>
      </c>
      <c r="C169" s="73" t="s">
        <v>66</v>
      </c>
      <c r="D169" s="73" t="s">
        <v>67</v>
      </c>
      <c r="E169" s="73" t="s">
        <v>68</v>
      </c>
      <c r="F169" s="73" t="s">
        <v>69</v>
      </c>
      <c r="G169" s="75" t="s">
        <v>70</v>
      </c>
    </row>
    <row r="170" spans="1:7">
      <c r="A170" s="78"/>
      <c r="B170" s="74"/>
      <c r="C170" s="74"/>
      <c r="D170" s="74"/>
      <c r="E170" s="74"/>
      <c r="F170" s="74"/>
      <c r="G170" s="76"/>
    </row>
    <row r="171" spans="1:7">
      <c r="A171" s="35" t="str">
        <f>'1º Fase'!$F$5</f>
        <v>ADR 7 de Maio</v>
      </c>
      <c r="B171" s="10">
        <f t="shared" ref="B171:B179" si="29">SUM(C171:D171)</f>
        <v>4</v>
      </c>
      <c r="C171" s="10">
        <v>1</v>
      </c>
      <c r="D171" s="10">
        <v>3</v>
      </c>
      <c r="E171" s="36">
        <f>'1º Fase'!I47</f>
        <v>1</v>
      </c>
      <c r="F171" s="36">
        <f>'1º Fase'!K47</f>
        <v>3</v>
      </c>
      <c r="G171" s="37">
        <f t="shared" ref="G171:G179" si="30">E171-F171</f>
        <v>-2</v>
      </c>
    </row>
    <row r="172" spans="1:7">
      <c r="A172" s="35" t="str">
        <f>'1º Fase'!$F$6</f>
        <v>Tifa do Scharlack</v>
      </c>
      <c r="B172" s="10">
        <f t="shared" si="29"/>
        <v>4</v>
      </c>
      <c r="C172" s="10">
        <v>1</v>
      </c>
      <c r="D172" s="10">
        <v>3</v>
      </c>
      <c r="E172" s="36">
        <f>'1º Fase'!K46</f>
        <v>1</v>
      </c>
      <c r="F172" s="36">
        <f>'1º Fase'!I46</f>
        <v>3</v>
      </c>
      <c r="G172" s="37">
        <f t="shared" si="30"/>
        <v>-2</v>
      </c>
    </row>
    <row r="173" spans="1:7">
      <c r="A173" s="35" t="str">
        <f>'1º Fase'!$F$7</f>
        <v>Volta Grande</v>
      </c>
      <c r="B173" s="10">
        <f t="shared" si="29"/>
        <v>4</v>
      </c>
      <c r="C173" s="10">
        <v>2</v>
      </c>
      <c r="D173" s="10">
        <v>2</v>
      </c>
      <c r="E173" s="36">
        <v>78</v>
      </c>
      <c r="F173" s="36">
        <v>60</v>
      </c>
      <c r="G173" s="37">
        <f t="shared" si="30"/>
        <v>18</v>
      </c>
    </row>
    <row r="174" spans="1:7">
      <c r="A174" s="35" t="str">
        <f>'1º Fase'!$F$8</f>
        <v>Caçador</v>
      </c>
      <c r="B174" s="10">
        <f t="shared" si="29"/>
        <v>4</v>
      </c>
      <c r="C174" s="10">
        <v>3</v>
      </c>
      <c r="D174" s="10">
        <v>1</v>
      </c>
      <c r="E174" s="36">
        <f>'1º Fase'!I46</f>
        <v>3</v>
      </c>
      <c r="F174" s="36">
        <f>'1º Fase'!K46</f>
        <v>1</v>
      </c>
      <c r="G174" s="37">
        <f t="shared" si="30"/>
        <v>2</v>
      </c>
    </row>
    <row r="175" spans="1:7">
      <c r="A175" s="35" t="str">
        <f>'1º Fase'!$F$9</f>
        <v>Morro da Cruz</v>
      </c>
      <c r="B175" s="10">
        <f t="shared" si="29"/>
        <v>4</v>
      </c>
      <c r="C175" s="10">
        <v>2</v>
      </c>
      <c r="D175" s="10">
        <v>2</v>
      </c>
      <c r="E175" s="36">
        <v>60</v>
      </c>
      <c r="F175" s="36">
        <v>78</v>
      </c>
      <c r="G175" s="37">
        <f t="shared" si="30"/>
        <v>-18</v>
      </c>
    </row>
    <row r="176" spans="1:7">
      <c r="A176" s="35" t="str">
        <f>'1º Fase'!$F$10</f>
        <v>Delber Automóveis</v>
      </c>
      <c r="B176" s="10">
        <f t="shared" si="29"/>
        <v>4</v>
      </c>
      <c r="C176" s="10">
        <v>3</v>
      </c>
      <c r="D176" s="10">
        <v>1</v>
      </c>
      <c r="E176" s="36">
        <v>92</v>
      </c>
      <c r="F176" s="36">
        <v>52</v>
      </c>
      <c r="G176" s="37">
        <f t="shared" si="30"/>
        <v>40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4</v>
      </c>
      <c r="C178" s="10">
        <v>3</v>
      </c>
      <c r="D178" s="10">
        <v>1</v>
      </c>
      <c r="E178" s="36">
        <f>'1º Fase'!K47</f>
        <v>3</v>
      </c>
      <c r="F178" s="36">
        <f>'1º Fase'!I47</f>
        <v>1</v>
      </c>
      <c r="G178" s="37">
        <f t="shared" si="30"/>
        <v>2</v>
      </c>
    </row>
    <row r="179" spans="1:7" ht="13.5" thickBot="1">
      <c r="A179" s="40" t="str">
        <f>'1º Fase'!$F$13</f>
        <v>Laeisz</v>
      </c>
      <c r="B179" s="38">
        <f t="shared" si="29"/>
        <v>4</v>
      </c>
      <c r="C179" s="38">
        <v>1</v>
      </c>
      <c r="D179" s="38">
        <v>3</v>
      </c>
      <c r="E179" s="41">
        <v>52</v>
      </c>
      <c r="F179" s="41">
        <v>92</v>
      </c>
      <c r="G179" s="39">
        <f t="shared" si="30"/>
        <v>-40</v>
      </c>
    </row>
    <row r="180" spans="1:7" ht="13.5" thickBot="1"/>
    <row r="181" spans="1:7" ht="12.75" customHeight="1">
      <c r="A181" s="77" t="s">
        <v>86</v>
      </c>
      <c r="B181" s="73" t="s">
        <v>65</v>
      </c>
      <c r="C181" s="73" t="s">
        <v>66</v>
      </c>
      <c r="D181" s="73" t="s">
        <v>67</v>
      </c>
      <c r="E181" s="73" t="s">
        <v>68</v>
      </c>
      <c r="F181" s="73" t="s">
        <v>69</v>
      </c>
      <c r="G181" s="75" t="s">
        <v>70</v>
      </c>
    </row>
    <row r="182" spans="1:7">
      <c r="A182" s="78"/>
      <c r="B182" s="74"/>
      <c r="C182" s="74"/>
      <c r="D182" s="74"/>
      <c r="E182" s="74"/>
      <c r="F182" s="74"/>
      <c r="G182" s="76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77" t="s">
        <v>87</v>
      </c>
      <c r="B193" s="73" t="s">
        <v>65</v>
      </c>
      <c r="C193" s="73" t="s">
        <v>66</v>
      </c>
      <c r="D193" s="73" t="s">
        <v>67</v>
      </c>
      <c r="E193" s="73" t="s">
        <v>68</v>
      </c>
      <c r="F193" s="73" t="s">
        <v>69</v>
      </c>
      <c r="G193" s="75" t="s">
        <v>70</v>
      </c>
    </row>
    <row r="194" spans="1:7">
      <c r="A194" s="78"/>
      <c r="B194" s="74"/>
      <c r="C194" s="74"/>
      <c r="D194" s="74"/>
      <c r="E194" s="74"/>
      <c r="F194" s="74"/>
      <c r="G194" s="76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77" t="s">
        <v>88</v>
      </c>
      <c r="B205" s="73" t="s">
        <v>65</v>
      </c>
      <c r="C205" s="73" t="s">
        <v>66</v>
      </c>
      <c r="D205" s="73" t="s">
        <v>67</v>
      </c>
      <c r="E205" s="73" t="s">
        <v>68</v>
      </c>
      <c r="F205" s="73" t="s">
        <v>69</v>
      </c>
      <c r="G205" s="75" t="s">
        <v>70</v>
      </c>
    </row>
    <row r="206" spans="1:7">
      <c r="A206" s="78"/>
      <c r="B206" s="74"/>
      <c r="C206" s="74"/>
      <c r="D206" s="74"/>
      <c r="E206" s="74"/>
      <c r="F206" s="74"/>
      <c r="G206" s="76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77" t="s">
        <v>89</v>
      </c>
      <c r="B217" s="73" t="s">
        <v>65</v>
      </c>
      <c r="C217" s="73" t="s">
        <v>66</v>
      </c>
      <c r="D217" s="73" t="s">
        <v>67</v>
      </c>
      <c r="E217" s="73" t="s">
        <v>68</v>
      </c>
      <c r="F217" s="73" t="s">
        <v>69</v>
      </c>
      <c r="G217" s="75" t="s">
        <v>70</v>
      </c>
    </row>
    <row r="218" spans="1:7">
      <c r="A218" s="78"/>
      <c r="B218" s="74"/>
      <c r="C218" s="74"/>
      <c r="D218" s="74"/>
      <c r="E218" s="74"/>
      <c r="F218" s="74"/>
      <c r="G218" s="76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77" t="s">
        <v>80</v>
      </c>
      <c r="B229" s="73" t="s">
        <v>65</v>
      </c>
      <c r="C229" s="73" t="s">
        <v>66</v>
      </c>
      <c r="D229" s="73" t="s">
        <v>67</v>
      </c>
      <c r="E229" s="73" t="s">
        <v>68</v>
      </c>
      <c r="F229" s="73" t="s">
        <v>69</v>
      </c>
      <c r="G229" s="75" t="s">
        <v>70</v>
      </c>
    </row>
    <row r="230" spans="1:7">
      <c r="A230" s="78"/>
      <c r="B230" s="74"/>
      <c r="C230" s="74"/>
      <c r="D230" s="74"/>
      <c r="E230" s="74"/>
      <c r="F230" s="74"/>
      <c r="G230" s="76"/>
    </row>
    <row r="231" spans="1:7">
      <c r="A231" s="35" t="str">
        <f>'1º Fase'!$F$5</f>
        <v>ADR 7 de Maio</v>
      </c>
      <c r="B231" s="10">
        <f t="shared" ref="B231:B239" si="39">SUM(C231:D231)</f>
        <v>16</v>
      </c>
      <c r="C231" s="36">
        <f t="shared" ref="C231:F239" si="40">C123+C135+C147+C159+C171+C183+C195+C207+C219</f>
        <v>4</v>
      </c>
      <c r="D231" s="36">
        <f t="shared" si="40"/>
        <v>12</v>
      </c>
      <c r="E231" s="36">
        <f t="shared" si="40"/>
        <v>183</v>
      </c>
      <c r="F231" s="36">
        <f t="shared" si="40"/>
        <v>267</v>
      </c>
      <c r="G231" s="37">
        <f t="shared" ref="G231:G239" si="41">E231-F231</f>
        <v>-84</v>
      </c>
    </row>
    <row r="232" spans="1:7">
      <c r="A232" s="35" t="str">
        <f>'1º Fase'!$F$6</f>
        <v>Tifa do Scharlack</v>
      </c>
      <c r="B232" s="10">
        <f t="shared" si="39"/>
        <v>20</v>
      </c>
      <c r="C232" s="36">
        <f t="shared" si="40"/>
        <v>12</v>
      </c>
      <c r="D232" s="36">
        <f t="shared" si="40"/>
        <v>8</v>
      </c>
      <c r="E232" s="36">
        <f t="shared" si="40"/>
        <v>279</v>
      </c>
      <c r="F232" s="36">
        <f t="shared" si="40"/>
        <v>195</v>
      </c>
      <c r="G232" s="37">
        <f t="shared" si="41"/>
        <v>84</v>
      </c>
    </row>
    <row r="233" spans="1:7">
      <c r="A233" s="35" t="str">
        <f>'1º Fase'!$F$7</f>
        <v>Volta Grande</v>
      </c>
      <c r="B233" s="10">
        <f t="shared" si="39"/>
        <v>16</v>
      </c>
      <c r="C233" s="36">
        <f t="shared" si="40"/>
        <v>9</v>
      </c>
      <c r="D233" s="36">
        <f t="shared" si="40"/>
        <v>7</v>
      </c>
      <c r="E233" s="36">
        <f t="shared" si="40"/>
        <v>314</v>
      </c>
      <c r="F233" s="36">
        <f t="shared" si="40"/>
        <v>280</v>
      </c>
      <c r="G233" s="37">
        <f t="shared" si="41"/>
        <v>34</v>
      </c>
    </row>
    <row r="234" spans="1:7">
      <c r="A234" s="35" t="str">
        <f>'1º Fase'!$F$8</f>
        <v>Caçador</v>
      </c>
      <c r="B234" s="10">
        <f t="shared" si="39"/>
        <v>16</v>
      </c>
      <c r="C234" s="36">
        <f t="shared" si="40"/>
        <v>8</v>
      </c>
      <c r="D234" s="36">
        <f t="shared" si="40"/>
        <v>8</v>
      </c>
      <c r="E234" s="36">
        <f t="shared" si="40"/>
        <v>207</v>
      </c>
      <c r="F234" s="36">
        <f t="shared" si="40"/>
        <v>251</v>
      </c>
      <c r="G234" s="37">
        <f t="shared" si="41"/>
        <v>-44</v>
      </c>
    </row>
    <row r="235" spans="1:7">
      <c r="A235" s="35" t="str">
        <f>'1º Fase'!$F$9</f>
        <v>Morro da Cruz</v>
      </c>
      <c r="B235" s="10">
        <f t="shared" si="39"/>
        <v>20</v>
      </c>
      <c r="C235" s="36">
        <f t="shared" si="40"/>
        <v>12</v>
      </c>
      <c r="D235" s="36">
        <f t="shared" si="40"/>
        <v>8</v>
      </c>
      <c r="E235" s="36">
        <f t="shared" si="40"/>
        <v>366</v>
      </c>
      <c r="F235" s="36">
        <f t="shared" si="40"/>
        <v>380</v>
      </c>
      <c r="G235" s="37">
        <f t="shared" si="41"/>
        <v>-14</v>
      </c>
    </row>
    <row r="236" spans="1:7">
      <c r="A236" s="35" t="str">
        <f>'1º Fase'!$F$10</f>
        <v>Delber Automóveis</v>
      </c>
      <c r="B236" s="10">
        <f t="shared" si="39"/>
        <v>20</v>
      </c>
      <c r="C236" s="36">
        <f t="shared" si="40"/>
        <v>9</v>
      </c>
      <c r="D236" s="36">
        <f t="shared" si="40"/>
        <v>11</v>
      </c>
      <c r="E236" s="36">
        <f t="shared" si="40"/>
        <v>388</v>
      </c>
      <c r="F236" s="36">
        <f t="shared" si="40"/>
        <v>366</v>
      </c>
      <c r="G236" s="37">
        <f t="shared" si="41"/>
        <v>22</v>
      </c>
    </row>
    <row r="237" spans="1:7">
      <c r="A237" s="35" t="str">
        <f>'1º Fase'!$F$11</f>
        <v>13 de Maio</v>
      </c>
      <c r="B237" s="10">
        <f t="shared" si="39"/>
        <v>16</v>
      </c>
      <c r="C237" s="36">
        <f t="shared" si="40"/>
        <v>10</v>
      </c>
      <c r="D237" s="36">
        <f t="shared" si="40"/>
        <v>6</v>
      </c>
      <c r="E237" s="36">
        <f t="shared" si="40"/>
        <v>344</v>
      </c>
      <c r="F237" s="36">
        <f t="shared" si="40"/>
        <v>256</v>
      </c>
      <c r="G237" s="37">
        <f t="shared" si="41"/>
        <v>88</v>
      </c>
    </row>
    <row r="238" spans="1:7">
      <c r="A238" s="35" t="str">
        <f>'1º Fase'!$F$12</f>
        <v>Vildo</v>
      </c>
      <c r="B238" s="10">
        <f t="shared" si="39"/>
        <v>20</v>
      </c>
      <c r="C238" s="36">
        <f t="shared" si="40"/>
        <v>12</v>
      </c>
      <c r="D238" s="36">
        <f t="shared" si="40"/>
        <v>8</v>
      </c>
      <c r="E238" s="36">
        <f t="shared" si="40"/>
        <v>305</v>
      </c>
      <c r="F238" s="36">
        <f t="shared" si="40"/>
        <v>285</v>
      </c>
      <c r="G238" s="37">
        <f t="shared" si="41"/>
        <v>20</v>
      </c>
    </row>
    <row r="239" spans="1:7" ht="13.5" thickBot="1">
      <c r="A239" s="40" t="str">
        <f>'1º Fase'!$F$13</f>
        <v>Laeisz</v>
      </c>
      <c r="B239" s="38">
        <f t="shared" si="39"/>
        <v>16</v>
      </c>
      <c r="C239" s="41">
        <f t="shared" si="40"/>
        <v>4</v>
      </c>
      <c r="D239" s="41">
        <f t="shared" si="40"/>
        <v>12</v>
      </c>
      <c r="E239" s="41">
        <f t="shared" si="40"/>
        <v>168</v>
      </c>
      <c r="F239" s="41">
        <f t="shared" si="40"/>
        <v>274</v>
      </c>
      <c r="G239" s="39">
        <f t="shared" si="41"/>
        <v>-106</v>
      </c>
    </row>
    <row r="242" spans="1:7" ht="13.5" thickBot="1"/>
    <row r="243" spans="1:7" ht="12.75" customHeight="1">
      <c r="A243" s="77" t="s">
        <v>90</v>
      </c>
      <c r="B243" s="73" t="s">
        <v>65</v>
      </c>
      <c r="C243" s="73" t="s">
        <v>66</v>
      </c>
      <c r="D243" s="73" t="s">
        <v>67</v>
      </c>
      <c r="E243" s="73" t="s">
        <v>68</v>
      </c>
      <c r="F243" s="73" t="s">
        <v>69</v>
      </c>
      <c r="G243" s="75" t="s">
        <v>70</v>
      </c>
    </row>
    <row r="244" spans="1:7">
      <c r="A244" s="78"/>
      <c r="B244" s="74"/>
      <c r="C244" s="74"/>
      <c r="D244" s="74"/>
      <c r="E244" s="74"/>
      <c r="F244" s="74"/>
      <c r="G244" s="76"/>
    </row>
    <row r="245" spans="1:7">
      <c r="A245" s="35" t="str">
        <f>'1º Fase'!$F$5</f>
        <v>ADR 7 de Maio</v>
      </c>
      <c r="B245" s="10">
        <f t="shared" ref="B245:B253" si="42">SUM(C245:D245)</f>
        <v>48</v>
      </c>
      <c r="C245" s="36">
        <f t="shared" ref="C245:F253" si="43">C111+C231</f>
        <v>21</v>
      </c>
      <c r="D245" s="36">
        <f t="shared" si="43"/>
        <v>27</v>
      </c>
      <c r="E245" s="36">
        <f t="shared" si="43"/>
        <v>789</v>
      </c>
      <c r="F245" s="36">
        <f t="shared" si="43"/>
        <v>863</v>
      </c>
      <c r="G245" s="37">
        <f t="shared" ref="G245:G253" si="44">E245-F245</f>
        <v>-74</v>
      </c>
    </row>
    <row r="246" spans="1:7">
      <c r="A246" s="35" t="str">
        <f>'1º Fase'!$F$6</f>
        <v>Tifa do Scharlack</v>
      </c>
      <c r="B246" s="10">
        <f t="shared" si="42"/>
        <v>52</v>
      </c>
      <c r="C246" s="36">
        <f t="shared" si="43"/>
        <v>30</v>
      </c>
      <c r="D246" s="36">
        <f t="shared" si="43"/>
        <v>22</v>
      </c>
      <c r="E246" s="36">
        <f t="shared" si="43"/>
        <v>905</v>
      </c>
      <c r="F246" s="36">
        <f t="shared" si="43"/>
        <v>757</v>
      </c>
      <c r="G246" s="37">
        <f t="shared" si="44"/>
        <v>148</v>
      </c>
    </row>
    <row r="247" spans="1:7">
      <c r="A247" s="35" t="str">
        <f>'1º Fase'!$F$7</f>
        <v>Volta Grande</v>
      </c>
      <c r="B247" s="10">
        <f t="shared" si="42"/>
        <v>48</v>
      </c>
      <c r="C247" s="36">
        <f t="shared" si="43"/>
        <v>26</v>
      </c>
      <c r="D247" s="36">
        <f t="shared" si="43"/>
        <v>22</v>
      </c>
      <c r="E247" s="36">
        <f t="shared" si="43"/>
        <v>882</v>
      </c>
      <c r="F247" s="36">
        <f t="shared" si="43"/>
        <v>868</v>
      </c>
      <c r="G247" s="37">
        <f t="shared" si="44"/>
        <v>14</v>
      </c>
    </row>
    <row r="248" spans="1:7">
      <c r="A248" s="35" t="str">
        <f>'1º Fase'!$F$8</f>
        <v>Caçador</v>
      </c>
      <c r="B248" s="10">
        <f t="shared" si="42"/>
        <v>48</v>
      </c>
      <c r="C248" s="36">
        <f t="shared" si="43"/>
        <v>21</v>
      </c>
      <c r="D248" s="36">
        <f t="shared" si="43"/>
        <v>27</v>
      </c>
      <c r="E248" s="36">
        <f t="shared" si="43"/>
        <v>731</v>
      </c>
      <c r="F248" s="36">
        <f t="shared" si="43"/>
        <v>867</v>
      </c>
      <c r="G248" s="37">
        <f t="shared" si="44"/>
        <v>-136</v>
      </c>
    </row>
    <row r="249" spans="1:7">
      <c r="A249" s="35" t="str">
        <f>'1º Fase'!$F$9</f>
        <v>Morro da Cruz</v>
      </c>
      <c r="B249" s="10">
        <f t="shared" si="42"/>
        <v>52</v>
      </c>
      <c r="C249" s="36">
        <f t="shared" si="43"/>
        <v>27</v>
      </c>
      <c r="D249" s="36">
        <f t="shared" si="43"/>
        <v>25</v>
      </c>
      <c r="E249" s="36">
        <f t="shared" si="43"/>
        <v>968</v>
      </c>
      <c r="F249" s="36">
        <f t="shared" si="43"/>
        <v>974</v>
      </c>
      <c r="G249" s="37">
        <f t="shared" si="44"/>
        <v>-6</v>
      </c>
    </row>
    <row r="250" spans="1:7">
      <c r="A250" s="35" t="str">
        <f>'1º Fase'!$F$10</f>
        <v>Delber Automóveis</v>
      </c>
      <c r="B250" s="10">
        <f t="shared" si="42"/>
        <v>52</v>
      </c>
      <c r="C250" s="36">
        <f t="shared" si="43"/>
        <v>25</v>
      </c>
      <c r="D250" s="36">
        <f t="shared" si="43"/>
        <v>27</v>
      </c>
      <c r="E250" s="36">
        <f t="shared" si="43"/>
        <v>990</v>
      </c>
      <c r="F250" s="36">
        <f t="shared" si="43"/>
        <v>952</v>
      </c>
      <c r="G250" s="37">
        <f t="shared" si="44"/>
        <v>38</v>
      </c>
    </row>
    <row r="251" spans="1:7">
      <c r="A251" s="35" t="str">
        <f>'1º Fase'!$F$11</f>
        <v>13 de Maio</v>
      </c>
      <c r="B251" s="10">
        <f t="shared" si="42"/>
        <v>48</v>
      </c>
      <c r="C251" s="36">
        <f t="shared" si="43"/>
        <v>31</v>
      </c>
      <c r="D251" s="36">
        <f t="shared" si="43"/>
        <v>17</v>
      </c>
      <c r="E251" s="36">
        <f t="shared" si="43"/>
        <v>1004</v>
      </c>
      <c r="F251" s="36">
        <f t="shared" si="43"/>
        <v>810</v>
      </c>
      <c r="G251" s="37">
        <f t="shared" si="44"/>
        <v>194</v>
      </c>
    </row>
    <row r="252" spans="1:7">
      <c r="A252" s="35" t="str">
        <f>'1º Fase'!$F$12</f>
        <v>Vildo</v>
      </c>
      <c r="B252" s="10">
        <f t="shared" si="42"/>
        <v>52</v>
      </c>
      <c r="C252" s="36">
        <f t="shared" si="43"/>
        <v>28</v>
      </c>
      <c r="D252" s="36">
        <f t="shared" si="43"/>
        <v>24</v>
      </c>
      <c r="E252" s="36">
        <f t="shared" si="43"/>
        <v>947</v>
      </c>
      <c r="F252" s="36">
        <f t="shared" si="43"/>
        <v>873</v>
      </c>
      <c r="G252" s="37">
        <f t="shared" si="44"/>
        <v>74</v>
      </c>
    </row>
    <row r="253" spans="1:7" ht="13.5" thickBot="1">
      <c r="A253" s="40" t="str">
        <f>'1º Fase'!$F$13</f>
        <v>Laeisz</v>
      </c>
      <c r="B253" s="38">
        <f t="shared" si="42"/>
        <v>48</v>
      </c>
      <c r="C253" s="41">
        <f t="shared" si="43"/>
        <v>15</v>
      </c>
      <c r="D253" s="41">
        <f t="shared" si="43"/>
        <v>33</v>
      </c>
      <c r="E253" s="41">
        <f t="shared" si="43"/>
        <v>680</v>
      </c>
      <c r="F253" s="41">
        <f t="shared" si="43"/>
        <v>932</v>
      </c>
      <c r="G253" s="39">
        <f t="shared" si="44"/>
        <v>-252</v>
      </c>
    </row>
  </sheetData>
  <mergeCells count="147"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tabSelected="1" workbookViewId="0">
      <selection activeCell="Q19" sqref="Q19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/>
      <c r="V4" s="48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>
      <c r="A6" s="9" t="str">
        <f>'1º Fase'!$F$7</f>
        <v>Volta Grande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44"/>
    </row>
    <row r="7" spans="1:28">
      <c r="A7" s="9" t="str">
        <f>'1º Fase'!$F$8</f>
        <v>Caçador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>
      <c r="A9" s="9" t="str">
        <f>'1º Fase'!$F$10</f>
        <v>Delber Automóveis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44"/>
      <c r="AB9" s="44"/>
    </row>
    <row r="10" spans="1:28">
      <c r="A10" s="9" t="str">
        <f>'1º Fase'!$F$11</f>
        <v>13 de Maio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8"/>
      <c r="W11" s="58"/>
      <c r="X11" s="58"/>
      <c r="Y11" s="46"/>
      <c r="Z11" s="46"/>
      <c r="AA11" s="46"/>
      <c r="AB11" s="46"/>
    </row>
    <row r="12" spans="1:28">
      <c r="A12" s="9" t="str">
        <f>'1º Fase'!$F$13</f>
        <v>Laeisz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50"/>
      <c r="C16" s="50"/>
      <c r="D16" s="50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9"/>
      <c r="C21" s="49"/>
      <c r="D21" s="49"/>
      <c r="E21" s="49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6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>
      <c r="A2" s="63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66" t="s">
        <v>25</v>
      </c>
      <c r="G4" s="66"/>
      <c r="H4" s="66"/>
      <c r="I4" s="66"/>
      <c r="J4" s="7"/>
      <c r="K4" s="7"/>
      <c r="L4" s="7"/>
      <c r="M4" s="15"/>
    </row>
    <row r="5" spans="1:13">
      <c r="A5" s="6"/>
      <c r="F5" s="79" t="s">
        <v>28</v>
      </c>
      <c r="G5" s="80"/>
      <c r="H5" s="80"/>
      <c r="I5" s="81"/>
      <c r="M5" s="15"/>
    </row>
    <row r="6" spans="1:13">
      <c r="A6" s="6"/>
      <c r="F6" s="67" t="s">
        <v>29</v>
      </c>
      <c r="G6" s="68"/>
      <c r="H6" s="68"/>
      <c r="I6" s="69"/>
      <c r="M6" s="15"/>
    </row>
    <row r="7" spans="1:13">
      <c r="A7" s="6"/>
      <c r="F7" s="67" t="s">
        <v>30</v>
      </c>
      <c r="G7" s="68"/>
      <c r="H7" s="68"/>
      <c r="I7" s="69"/>
      <c r="J7" s="7"/>
      <c r="K7" s="7"/>
      <c r="L7" s="7"/>
      <c r="M7" s="15"/>
    </row>
    <row r="8" spans="1:13">
      <c r="A8" s="6"/>
      <c r="F8" s="70" t="s">
        <v>31</v>
      </c>
      <c r="G8" s="71"/>
      <c r="H8" s="71"/>
      <c r="I8" s="72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83"/>
      <c r="E18" s="83"/>
      <c r="F18" s="83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82"/>
      <c r="E19" s="82"/>
      <c r="F19" s="82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82"/>
      <c r="E20" s="82"/>
      <c r="F20" s="82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82"/>
      <c r="E21" s="82"/>
      <c r="F21" s="82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D21:F21"/>
    <mergeCell ref="D18:F18"/>
    <mergeCell ref="D20:F20"/>
    <mergeCell ref="F7:I7"/>
    <mergeCell ref="F6:I6"/>
    <mergeCell ref="F8:I8"/>
    <mergeCell ref="A1:M1"/>
    <mergeCell ref="A2:M2"/>
    <mergeCell ref="F4:I4"/>
    <mergeCell ref="F5:I5"/>
    <mergeCell ref="D19:F19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2013-06-02T16:45:18Z</cp:lastPrinted>
  <dcterms:created xsi:type="dcterms:W3CDTF">2005-02-02T18:17:44Z</dcterms:created>
  <dcterms:modified xsi:type="dcterms:W3CDTF">2013-07-15T18:55:18Z</dcterms:modified>
</cp:coreProperties>
</file>